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Y:\StateAid-Website\StateAidWeb-2012-test\attendance\xls_docs\"/>
    </mc:Choice>
  </mc:AlternateContent>
  <xr:revisionPtr revIDLastSave="0" documentId="13_ncr:1_{44B93081-95EF-4705-B8EA-E94D7B7F0961}" xr6:coauthVersionLast="43" xr6:coauthVersionMax="43" xr10:uidLastSave="{00000000-0000-0000-0000-000000000000}"/>
  <bookViews>
    <workbookView xWindow="1155" yWindow="855" windowWidth="21120" windowHeight="11070" activeTab="1" xr2:uid="{00000000-000D-0000-FFFF-FFFF00000000}"/>
  </bookViews>
  <sheets>
    <sheet name="2019-20 Blank Worksheet" sheetId="23" r:id="rId1"/>
    <sheet name="2018-19 Blank Worksheet" sheetId="22" r:id="rId2"/>
    <sheet name="JSHS 7 HR+ Schedule" sheetId="20" state="hidden" r:id="rId3"/>
    <sheet name="Elem 7 hour Schedule" sheetId="19" state="hidden" r:id="rId4"/>
    <sheet name="JSHS 6 Hr Schedule - 40m lunch" sheetId="15" state="hidden" r:id="rId5"/>
    <sheet name="ES 6Hr Schedule" sheetId="8" state="hidden" r:id="rId6"/>
    <sheet name="JSHS 6 Hr Schedule - 30m lunch" sheetId="13" state="hidden" r:id="rId7"/>
    <sheet name="JSHS 6 Hr Schedule - 30m and 5p" sheetId="11" state="hidden" r:id="rId8"/>
    <sheet name="JSHS 6 hr 30m lunch 5pd no feb " sheetId="10" state="hidden" r:id="rId9"/>
  </sheets>
  <definedNames>
    <definedName name="_xlnm._FilterDatabase" localSheetId="1" hidden="1">'2018-19 Blank Worksheet'!$A$8:$N$8</definedName>
    <definedName name="_xlnm._FilterDatabase" localSheetId="0" hidden="1">'2019-20 Blank Worksheet'!$A$8:$N$8</definedName>
    <definedName name="_xlnm.Print_Area" localSheetId="1">'2018-19 Blank Worksheet'!$A$1:$N$224</definedName>
    <definedName name="_xlnm.Print_Area" localSheetId="0">'2019-20 Blank Worksheet'!$A$1:$N$225</definedName>
    <definedName name="_xlnm.Print_Area" localSheetId="3">'Elem 7 hour Schedule'!$A$1:$L$227</definedName>
    <definedName name="_xlnm.Print_Area" localSheetId="5">'ES 6Hr Schedule'!$A$1:$L$225</definedName>
    <definedName name="_xlnm.Print_Area" localSheetId="8">'JSHS 6 hr 30m lunch 5pd no feb '!$A$1:$L$227</definedName>
    <definedName name="_xlnm.Print_Area" localSheetId="7">'JSHS 6 Hr Schedule - 30m and 5p'!$A$1:$L$227</definedName>
    <definedName name="_xlnm.Print_Area" localSheetId="6">'JSHS 6 Hr Schedule - 30m lunch'!$A$1:$L$227</definedName>
    <definedName name="_xlnm.Print_Area" localSheetId="4">'JSHS 6 Hr Schedule - 40m lunch'!$A$1:$L$227</definedName>
    <definedName name="_xlnm.Print_Area" localSheetId="2">'JSHS 7 HR+ Schedule'!$A$1:$L$227</definedName>
    <definedName name="_xlnm.Print_Titles" localSheetId="1">'2018-19 Blank Worksheet'!$4:$8</definedName>
    <definedName name="_xlnm.Print_Titles" localSheetId="0">'2019-20 Blank Worksheet'!$4:$8</definedName>
    <definedName name="_xlnm.Print_Titles" localSheetId="3">'Elem 7 hour Schedule'!$4:$8</definedName>
    <definedName name="_xlnm.Print_Titles" localSheetId="5">'ES 6Hr Schedule'!$4:$8</definedName>
    <definedName name="_xlnm.Print_Titles" localSheetId="8">'JSHS 6 hr 30m lunch 5pd no feb '!$4:$8</definedName>
    <definedName name="_xlnm.Print_Titles" localSheetId="7">'JSHS 6 Hr Schedule - 30m and 5p'!$4:$8</definedName>
    <definedName name="_xlnm.Print_Titles" localSheetId="6">'JSHS 6 Hr Schedule - 30m lunch'!$4:$8</definedName>
    <definedName name="_xlnm.Print_Titles" localSheetId="4">'JSHS 6 Hr Schedule - 40m lunch'!$4:$8</definedName>
    <definedName name="_xlnm.Print_Titles" localSheetId="2">'JSHS 7 HR+ Schedule'!$4:$8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25" i="23" l="1"/>
  <c r="K225" i="23" l="1"/>
  <c r="D223" i="23" l="1"/>
  <c r="I223" i="23" s="1"/>
  <c r="D224" i="23"/>
  <c r="I224" i="23" s="1"/>
  <c r="M6" i="23"/>
  <c r="K223" i="23" l="1"/>
  <c r="L223" i="23"/>
  <c r="L224" i="23"/>
  <c r="K224" i="23"/>
  <c r="K9" i="23"/>
  <c r="D96" i="23"/>
  <c r="I96" i="23" s="1"/>
  <c r="D68" i="23"/>
  <c r="I68" i="23" s="1"/>
  <c r="L68" i="23" s="1"/>
  <c r="D90" i="23"/>
  <c r="I90" i="23" s="1"/>
  <c r="D89" i="23"/>
  <c r="I89" i="23" s="1"/>
  <c r="D91" i="23"/>
  <c r="I91" i="23" s="1"/>
  <c r="L91" i="23" s="1"/>
  <c r="D37" i="23"/>
  <c r="I37" i="23" s="1"/>
  <c r="K37" i="23" s="1"/>
  <c r="D36" i="23"/>
  <c r="I36" i="23" s="1"/>
  <c r="L36" i="23" s="1"/>
  <c r="D35" i="23"/>
  <c r="I35" i="23" s="1"/>
  <c r="D34" i="23"/>
  <c r="I34" i="23" s="1"/>
  <c r="A11" i="23"/>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L225" i="23"/>
  <c r="D222" i="23"/>
  <c r="I222" i="23" s="1"/>
  <c r="D221" i="23"/>
  <c r="I221" i="23" s="1"/>
  <c r="K221" i="23" s="1"/>
  <c r="D220" i="23"/>
  <c r="I220" i="23" s="1"/>
  <c r="D219" i="23"/>
  <c r="I219" i="23" s="1"/>
  <c r="D218" i="23"/>
  <c r="I218" i="23" s="1"/>
  <c r="D217" i="23"/>
  <c r="I217" i="23" s="1"/>
  <c r="K217" i="23" s="1"/>
  <c r="D216" i="23"/>
  <c r="I216" i="23" s="1"/>
  <c r="D215" i="23"/>
  <c r="I215" i="23" s="1"/>
  <c r="D214" i="23"/>
  <c r="I214" i="23" s="1"/>
  <c r="D213" i="23"/>
  <c r="I213" i="23" s="1"/>
  <c r="K213" i="23" s="1"/>
  <c r="D212" i="23"/>
  <c r="I212" i="23" s="1"/>
  <c r="D211" i="23"/>
  <c r="I211" i="23" s="1"/>
  <c r="D210" i="23"/>
  <c r="I210" i="23" s="1"/>
  <c r="D209" i="23"/>
  <c r="I209" i="23" s="1"/>
  <c r="K209" i="23" s="1"/>
  <c r="D208" i="23"/>
  <c r="I208" i="23" s="1"/>
  <c r="D207" i="23"/>
  <c r="I207" i="23" s="1"/>
  <c r="D206" i="23"/>
  <c r="I206" i="23" s="1"/>
  <c r="D205" i="23"/>
  <c r="I205" i="23" s="1"/>
  <c r="K205" i="23" s="1"/>
  <c r="D204" i="23"/>
  <c r="I204" i="23" s="1"/>
  <c r="D203" i="23"/>
  <c r="I203" i="23" s="1"/>
  <c r="D202" i="23"/>
  <c r="I202" i="23" s="1"/>
  <c r="D201" i="23"/>
  <c r="I201" i="23" s="1"/>
  <c r="K201" i="23" s="1"/>
  <c r="L200" i="23"/>
  <c r="K200" i="23"/>
  <c r="D199" i="23"/>
  <c r="I199" i="23" s="1"/>
  <c r="K199" i="23" s="1"/>
  <c r="D198" i="23"/>
  <c r="I198" i="23" s="1"/>
  <c r="K198" i="23" s="1"/>
  <c r="D197" i="23"/>
  <c r="I197" i="23" s="1"/>
  <c r="D196" i="23"/>
  <c r="I196" i="23" s="1"/>
  <c r="D195" i="23"/>
  <c r="I195" i="23" s="1"/>
  <c r="K195" i="23" s="1"/>
  <c r="D194" i="23"/>
  <c r="I194" i="23" s="1"/>
  <c r="K194" i="23" s="1"/>
  <c r="D193" i="23"/>
  <c r="I193" i="23" s="1"/>
  <c r="D192" i="23"/>
  <c r="I192" i="23" s="1"/>
  <c r="D191" i="23"/>
  <c r="I191" i="23" s="1"/>
  <c r="K191" i="23" s="1"/>
  <c r="D190" i="23"/>
  <c r="I190" i="23" s="1"/>
  <c r="K190" i="23" s="1"/>
  <c r="D189" i="23"/>
  <c r="I189" i="23" s="1"/>
  <c r="D188" i="23"/>
  <c r="I188" i="23" s="1"/>
  <c r="D187" i="23"/>
  <c r="I187" i="23" s="1"/>
  <c r="K187" i="23" s="1"/>
  <c r="D186" i="23"/>
  <c r="I186" i="23" s="1"/>
  <c r="K186" i="23" s="1"/>
  <c r="D185" i="23"/>
  <c r="I185" i="23" s="1"/>
  <c r="K185" i="23" s="1"/>
  <c r="D184" i="23"/>
  <c r="I184" i="23" s="1"/>
  <c r="D183" i="23"/>
  <c r="I183" i="23" s="1"/>
  <c r="K183" i="23" s="1"/>
  <c r="D182" i="23"/>
  <c r="I182" i="23" s="1"/>
  <c r="K182" i="23" s="1"/>
  <c r="D181" i="23"/>
  <c r="I181" i="23" s="1"/>
  <c r="D180" i="23"/>
  <c r="I180" i="23" s="1"/>
  <c r="D179" i="23"/>
  <c r="I179" i="23" s="1"/>
  <c r="K179" i="23" s="1"/>
  <c r="D178" i="23"/>
  <c r="I178" i="23" s="1"/>
  <c r="K178" i="23" s="1"/>
  <c r="D177" i="23"/>
  <c r="I177" i="23" s="1"/>
  <c r="D176" i="23"/>
  <c r="I176" i="23" s="1"/>
  <c r="D175" i="23"/>
  <c r="I175" i="23" s="1"/>
  <c r="K175" i="23" s="1"/>
  <c r="D174" i="23"/>
  <c r="I174" i="23" s="1"/>
  <c r="K174" i="23" s="1"/>
  <c r="D173" i="23"/>
  <c r="I173" i="23" s="1"/>
  <c r="D172" i="23"/>
  <c r="I172" i="23" s="1"/>
  <c r="D171" i="23"/>
  <c r="I171" i="23" s="1"/>
  <c r="K171" i="23" s="1"/>
  <c r="D170" i="23"/>
  <c r="I170" i="23" s="1"/>
  <c r="K170" i="23" s="1"/>
  <c r="D169" i="23"/>
  <c r="I169" i="23" s="1"/>
  <c r="K169" i="23" s="1"/>
  <c r="D168" i="23"/>
  <c r="I168" i="23" s="1"/>
  <c r="D167" i="23"/>
  <c r="I167" i="23" s="1"/>
  <c r="K167" i="23" s="1"/>
  <c r="D166" i="23"/>
  <c r="I166" i="23" s="1"/>
  <c r="K166" i="23" s="1"/>
  <c r="D165" i="23"/>
  <c r="I165" i="23" s="1"/>
  <c r="D164" i="23"/>
  <c r="I164" i="23" s="1"/>
  <c r="D163" i="23"/>
  <c r="I163" i="23" s="1"/>
  <c r="K163" i="23" s="1"/>
  <c r="D162" i="23"/>
  <c r="I162" i="23" s="1"/>
  <c r="K162" i="23" s="1"/>
  <c r="D161" i="23"/>
  <c r="I161" i="23" s="1"/>
  <c r="D160" i="23"/>
  <c r="I160" i="23" s="1"/>
  <c r="D159" i="23"/>
  <c r="I159" i="23" s="1"/>
  <c r="K159" i="23" s="1"/>
  <c r="D158" i="23"/>
  <c r="I158" i="23" s="1"/>
  <c r="K158" i="23" s="1"/>
  <c r="D157" i="23"/>
  <c r="I157" i="23" s="1"/>
  <c r="D156" i="23"/>
  <c r="I156" i="23" s="1"/>
  <c r="D155" i="23"/>
  <c r="I155" i="23" s="1"/>
  <c r="K155" i="23" s="1"/>
  <c r="D154" i="23"/>
  <c r="I154" i="23" s="1"/>
  <c r="K154" i="23" s="1"/>
  <c r="D153" i="23"/>
  <c r="I153" i="23" s="1"/>
  <c r="K153" i="23" s="1"/>
  <c r="D152" i="23"/>
  <c r="I152" i="23" s="1"/>
  <c r="D151" i="23"/>
  <c r="I151" i="23" s="1"/>
  <c r="K151" i="23" s="1"/>
  <c r="D150" i="23"/>
  <c r="I150" i="23" s="1"/>
  <c r="K150" i="23" s="1"/>
  <c r="D149" i="23"/>
  <c r="I149" i="23" s="1"/>
  <c r="D148" i="23"/>
  <c r="I148" i="23" s="1"/>
  <c r="D147" i="23"/>
  <c r="I147" i="23" s="1"/>
  <c r="K147" i="23" s="1"/>
  <c r="D146" i="23"/>
  <c r="I146" i="23" s="1"/>
  <c r="K146" i="23" s="1"/>
  <c r="D145" i="23"/>
  <c r="I145" i="23" s="1"/>
  <c r="K145" i="23" s="1"/>
  <c r="D144" i="23"/>
  <c r="I144" i="23" s="1"/>
  <c r="D143" i="23"/>
  <c r="I143" i="23" s="1"/>
  <c r="D142" i="23"/>
  <c r="I142" i="23" s="1"/>
  <c r="D141" i="23"/>
  <c r="I141" i="23" s="1"/>
  <c r="K141" i="23" s="1"/>
  <c r="D140" i="23"/>
  <c r="I140" i="23" s="1"/>
  <c r="D139" i="23"/>
  <c r="I139" i="23" s="1"/>
  <c r="D138" i="23"/>
  <c r="I138" i="23" s="1"/>
  <c r="D137" i="23"/>
  <c r="I137" i="23" s="1"/>
  <c r="K137" i="23" s="1"/>
  <c r="D136" i="23"/>
  <c r="I136" i="23" s="1"/>
  <c r="D135" i="23"/>
  <c r="I135" i="23" s="1"/>
  <c r="D134" i="23"/>
  <c r="I134" i="23" s="1"/>
  <c r="D133" i="23"/>
  <c r="I133" i="23" s="1"/>
  <c r="K133" i="23" s="1"/>
  <c r="D132" i="23"/>
  <c r="I132" i="23" s="1"/>
  <c r="D131" i="23"/>
  <c r="I131" i="23" s="1"/>
  <c r="D130" i="23"/>
  <c r="I130" i="23" s="1"/>
  <c r="D129" i="23"/>
  <c r="I129" i="23" s="1"/>
  <c r="K129" i="23" s="1"/>
  <c r="D128" i="23"/>
  <c r="I128" i="23" s="1"/>
  <c r="D127" i="23"/>
  <c r="I127" i="23" s="1"/>
  <c r="D126" i="23"/>
  <c r="I126" i="23" s="1"/>
  <c r="D125" i="23"/>
  <c r="I125" i="23" s="1"/>
  <c r="K125" i="23" s="1"/>
  <c r="D124" i="23"/>
  <c r="I124" i="23" s="1"/>
  <c r="D123" i="23"/>
  <c r="I123" i="23" s="1"/>
  <c r="D122" i="23"/>
  <c r="I122" i="23" s="1"/>
  <c r="D121" i="23"/>
  <c r="I121" i="23" s="1"/>
  <c r="K121" i="23" s="1"/>
  <c r="D120" i="23"/>
  <c r="I120" i="23" s="1"/>
  <c r="D119" i="23"/>
  <c r="I119" i="23" s="1"/>
  <c r="D118" i="23"/>
  <c r="I118" i="23" s="1"/>
  <c r="D117" i="23"/>
  <c r="I117" i="23" s="1"/>
  <c r="K117" i="23" s="1"/>
  <c r="D116" i="23"/>
  <c r="I116" i="23" s="1"/>
  <c r="D115" i="23"/>
  <c r="I115" i="23" s="1"/>
  <c r="D114" i="23"/>
  <c r="I114" i="23" s="1"/>
  <c r="D113" i="23"/>
  <c r="I113" i="23" s="1"/>
  <c r="D112" i="23"/>
  <c r="I112" i="23" s="1"/>
  <c r="D111" i="23"/>
  <c r="I111" i="23" s="1"/>
  <c r="L110" i="23"/>
  <c r="K110" i="23"/>
  <c r="D109" i="23"/>
  <c r="I109" i="23" s="1"/>
  <c r="L109" i="23" s="1"/>
  <c r="D108" i="23"/>
  <c r="I108" i="23" s="1"/>
  <c r="L108" i="23" s="1"/>
  <c r="D107" i="23"/>
  <c r="I107" i="23" s="1"/>
  <c r="L107" i="23" s="1"/>
  <c r="D106" i="23"/>
  <c r="I106" i="23" s="1"/>
  <c r="L106" i="23" s="1"/>
  <c r="D105" i="23"/>
  <c r="I105" i="23" s="1"/>
  <c r="L105" i="23" s="1"/>
  <c r="D104" i="23"/>
  <c r="I104" i="23" s="1"/>
  <c r="L104" i="23" s="1"/>
  <c r="D103" i="23"/>
  <c r="I103" i="23" s="1"/>
  <c r="L103" i="23" s="1"/>
  <c r="D102" i="23"/>
  <c r="I102" i="23" s="1"/>
  <c r="L102" i="23" s="1"/>
  <c r="D101" i="23"/>
  <c r="I101" i="23" s="1"/>
  <c r="L101" i="23" s="1"/>
  <c r="D100" i="23"/>
  <c r="I100" i="23" s="1"/>
  <c r="L100" i="23" s="1"/>
  <c r="D99" i="23"/>
  <c r="I99" i="23" s="1"/>
  <c r="L99" i="23" s="1"/>
  <c r="D98" i="23"/>
  <c r="I98" i="23" s="1"/>
  <c r="L98" i="23" s="1"/>
  <c r="L97" i="23"/>
  <c r="K97" i="23"/>
  <c r="D95" i="23"/>
  <c r="I95" i="23" s="1"/>
  <c r="D94" i="23"/>
  <c r="I94" i="23" s="1"/>
  <c r="D93" i="23"/>
  <c r="I93" i="23" s="1"/>
  <c r="L92" i="23"/>
  <c r="K92" i="23"/>
  <c r="D88" i="23"/>
  <c r="I88" i="23" s="1"/>
  <c r="L88" i="23" s="1"/>
  <c r="D87" i="23"/>
  <c r="I87" i="23" s="1"/>
  <c r="L87" i="23" s="1"/>
  <c r="D86" i="23"/>
  <c r="I86" i="23" s="1"/>
  <c r="L86" i="23" s="1"/>
  <c r="D85" i="23"/>
  <c r="I85" i="23" s="1"/>
  <c r="L85" i="23" s="1"/>
  <c r="D84" i="23"/>
  <c r="I84" i="23" s="1"/>
  <c r="L84" i="23" s="1"/>
  <c r="D83" i="23"/>
  <c r="I83" i="23" s="1"/>
  <c r="L83" i="23" s="1"/>
  <c r="D82" i="23"/>
  <c r="I82" i="23" s="1"/>
  <c r="L82" i="23" s="1"/>
  <c r="D81" i="23"/>
  <c r="I81" i="23" s="1"/>
  <c r="L81" i="23" s="1"/>
  <c r="D80" i="23"/>
  <c r="I80" i="23" s="1"/>
  <c r="L80" i="23" s="1"/>
  <c r="D79" i="23"/>
  <c r="I79" i="23" s="1"/>
  <c r="L79" i="23" s="1"/>
  <c r="D78" i="23"/>
  <c r="I78" i="23" s="1"/>
  <c r="L78" i="23" s="1"/>
  <c r="D77" i="23"/>
  <c r="I77" i="23" s="1"/>
  <c r="L77" i="23" s="1"/>
  <c r="D76" i="23"/>
  <c r="I76" i="23" s="1"/>
  <c r="L76" i="23" s="1"/>
  <c r="D75" i="23"/>
  <c r="I75" i="23" s="1"/>
  <c r="L75" i="23" s="1"/>
  <c r="D74" i="23"/>
  <c r="I74" i="23" s="1"/>
  <c r="L74" i="23" s="1"/>
  <c r="D72" i="23"/>
  <c r="I72" i="23" s="1"/>
  <c r="L72" i="23" s="1"/>
  <c r="D71" i="23"/>
  <c r="I71" i="23" s="1"/>
  <c r="L71" i="23" s="1"/>
  <c r="D70" i="23"/>
  <c r="I70" i="23" s="1"/>
  <c r="L70" i="23" s="1"/>
  <c r="D69" i="23"/>
  <c r="I69" i="23" s="1"/>
  <c r="L69" i="23" s="1"/>
  <c r="L73" i="23"/>
  <c r="K73" i="23"/>
  <c r="D67" i="23"/>
  <c r="I67" i="23" s="1"/>
  <c r="K67" i="23" s="1"/>
  <c r="D66" i="23"/>
  <c r="I66" i="23" s="1"/>
  <c r="D65" i="23"/>
  <c r="I65" i="23" s="1"/>
  <c r="D64" i="23"/>
  <c r="I64" i="23" s="1"/>
  <c r="D63" i="23"/>
  <c r="I63" i="23" s="1"/>
  <c r="D62" i="23"/>
  <c r="I62" i="23" s="1"/>
  <c r="D61" i="23"/>
  <c r="I61" i="23" s="1"/>
  <c r="L60" i="23"/>
  <c r="K60" i="23"/>
  <c r="D59" i="23"/>
  <c r="I59" i="23" s="1"/>
  <c r="L59" i="23" s="1"/>
  <c r="D58" i="23"/>
  <c r="I58" i="23" s="1"/>
  <c r="L58" i="23" s="1"/>
  <c r="D57" i="23"/>
  <c r="I57" i="23" s="1"/>
  <c r="L57" i="23" s="1"/>
  <c r="D56" i="23"/>
  <c r="I56" i="23" s="1"/>
  <c r="L56" i="23" s="1"/>
  <c r="D55" i="23"/>
  <c r="I55" i="23" s="1"/>
  <c r="L55" i="23" s="1"/>
  <c r="D54" i="23"/>
  <c r="I54" i="23" s="1"/>
  <c r="L54" i="23" s="1"/>
  <c r="D53" i="23"/>
  <c r="I53" i="23" s="1"/>
  <c r="K53" i="23" s="1"/>
  <c r="D52" i="23"/>
  <c r="I52" i="23" s="1"/>
  <c r="L52" i="23" s="1"/>
  <c r="D51" i="23"/>
  <c r="I51" i="23" s="1"/>
  <c r="L51" i="23" s="1"/>
  <c r="D50" i="23"/>
  <c r="I50" i="23" s="1"/>
  <c r="K50" i="23" s="1"/>
  <c r="D49" i="23"/>
  <c r="I49" i="23" s="1"/>
  <c r="K49" i="23" s="1"/>
  <c r="D48" i="23"/>
  <c r="I48" i="23" s="1"/>
  <c r="L48" i="23" s="1"/>
  <c r="D47" i="23"/>
  <c r="I47" i="23" s="1"/>
  <c r="L47" i="23" s="1"/>
  <c r="D46" i="23"/>
  <c r="I46" i="23" s="1"/>
  <c r="K46" i="23" s="1"/>
  <c r="D45" i="23"/>
  <c r="I45" i="23" s="1"/>
  <c r="K45" i="23" s="1"/>
  <c r="D44" i="23"/>
  <c r="I44" i="23" s="1"/>
  <c r="L44" i="23" s="1"/>
  <c r="D43" i="23"/>
  <c r="I43" i="23" s="1"/>
  <c r="L43" i="23" s="1"/>
  <c r="D42" i="23"/>
  <c r="I42" i="23" s="1"/>
  <c r="K42" i="23" s="1"/>
  <c r="D41" i="23"/>
  <c r="I41" i="23" s="1"/>
  <c r="K41" i="23" s="1"/>
  <c r="D39" i="23"/>
  <c r="I39" i="23" s="1"/>
  <c r="L39" i="23" s="1"/>
  <c r="D38" i="23"/>
  <c r="I38" i="23" s="1"/>
  <c r="K38" i="23" s="1"/>
  <c r="L40" i="23"/>
  <c r="K40" i="23"/>
  <c r="D33" i="23"/>
  <c r="I33" i="23" s="1"/>
  <c r="L33" i="23" s="1"/>
  <c r="D32" i="23"/>
  <c r="I32" i="23" s="1"/>
  <c r="D31" i="23"/>
  <c r="I31" i="23" s="1"/>
  <c r="L31" i="23" s="1"/>
  <c r="D30" i="23"/>
  <c r="I30" i="23" s="1"/>
  <c r="D29" i="23"/>
  <c r="I29" i="23" s="1"/>
  <c r="L29" i="23" s="1"/>
  <c r="D28" i="23"/>
  <c r="I28" i="23" s="1"/>
  <c r="D27" i="23"/>
  <c r="I27" i="23" s="1"/>
  <c r="L27" i="23" s="1"/>
  <c r="D26" i="23"/>
  <c r="I26" i="23" s="1"/>
  <c r="D25" i="23"/>
  <c r="I25" i="23" s="1"/>
  <c r="L25" i="23" s="1"/>
  <c r="D24" i="23"/>
  <c r="I24" i="23" s="1"/>
  <c r="D23" i="23"/>
  <c r="I23" i="23" s="1"/>
  <c r="L23" i="23" s="1"/>
  <c r="D22" i="23"/>
  <c r="I22" i="23" s="1"/>
  <c r="D21" i="23"/>
  <c r="I21" i="23" s="1"/>
  <c r="L21" i="23" s="1"/>
  <c r="D20" i="23"/>
  <c r="I20" i="23" s="1"/>
  <c r="D19" i="23"/>
  <c r="I19" i="23" s="1"/>
  <c r="L19" i="23" s="1"/>
  <c r="D18" i="23"/>
  <c r="I18" i="23" s="1"/>
  <c r="D17" i="23"/>
  <c r="I17" i="23" s="1"/>
  <c r="L17" i="23" s="1"/>
  <c r="D16" i="23"/>
  <c r="I16" i="23" s="1"/>
  <c r="D15" i="23"/>
  <c r="I15" i="23" s="1"/>
  <c r="L15" i="23" s="1"/>
  <c r="D14" i="23"/>
  <c r="I14" i="23" s="1"/>
  <c r="D13" i="23"/>
  <c r="I13" i="23" s="1"/>
  <c r="L13" i="23" s="1"/>
  <c r="D12" i="23"/>
  <c r="I12" i="23" s="1"/>
  <c r="D11" i="23"/>
  <c r="I11" i="23" s="1"/>
  <c r="L11" i="23" s="1"/>
  <c r="L10" i="23"/>
  <c r="K10" i="23"/>
  <c r="L9" i="23"/>
  <c r="D6" i="23"/>
  <c r="M6" i="22"/>
  <c r="K55" i="23" l="1"/>
  <c r="K89" i="23"/>
  <c r="L89" i="23"/>
  <c r="K96" i="23"/>
  <c r="L96" i="23"/>
  <c r="K91" i="23"/>
  <c r="L67" i="23"/>
  <c r="L90" i="23"/>
  <c r="K90" i="23"/>
  <c r="K102" i="23"/>
  <c r="K68" i="23"/>
  <c r="K98" i="23"/>
  <c r="L42" i="23"/>
  <c r="K59" i="23"/>
  <c r="K106" i="23"/>
  <c r="L50" i="23"/>
  <c r="K165" i="23"/>
  <c r="L165" i="23"/>
  <c r="K177" i="23"/>
  <c r="L177" i="23"/>
  <c r="K197" i="23"/>
  <c r="L197" i="23"/>
  <c r="K212" i="23"/>
  <c r="L212" i="23"/>
  <c r="K218" i="23"/>
  <c r="L218" i="23"/>
  <c r="K203" i="23"/>
  <c r="L203" i="23"/>
  <c r="K219" i="23"/>
  <c r="L219" i="23"/>
  <c r="K157" i="23"/>
  <c r="L157" i="23"/>
  <c r="K173" i="23"/>
  <c r="L173" i="23"/>
  <c r="K189" i="23"/>
  <c r="L189" i="23"/>
  <c r="K204" i="23"/>
  <c r="L204" i="23"/>
  <c r="K207" i="23"/>
  <c r="L207" i="23"/>
  <c r="K210" i="23"/>
  <c r="L210" i="23"/>
  <c r="K220" i="23"/>
  <c r="L220" i="23"/>
  <c r="K208" i="23"/>
  <c r="L208" i="23"/>
  <c r="K211" i="23"/>
  <c r="L211" i="23"/>
  <c r="K214" i="23"/>
  <c r="L214" i="23"/>
  <c r="K181" i="23"/>
  <c r="L181" i="23"/>
  <c r="K193" i="23"/>
  <c r="L193" i="23"/>
  <c r="K215" i="23"/>
  <c r="L215" i="23"/>
  <c r="K206" i="23"/>
  <c r="L206" i="23"/>
  <c r="K216" i="23"/>
  <c r="L216" i="23"/>
  <c r="K222" i="23"/>
  <c r="L222" i="23"/>
  <c r="K149" i="23"/>
  <c r="L149" i="23"/>
  <c r="K161" i="23"/>
  <c r="L161" i="23"/>
  <c r="K202" i="23"/>
  <c r="L202" i="23"/>
  <c r="L35" i="23"/>
  <c r="K35" i="23"/>
  <c r="K57" i="23"/>
  <c r="K104" i="23"/>
  <c r="L121" i="23"/>
  <c r="L129" i="23"/>
  <c r="L137" i="23"/>
  <c r="L145" i="23"/>
  <c r="L46" i="23"/>
  <c r="K100" i="23"/>
  <c r="K108" i="23"/>
  <c r="L117" i="23"/>
  <c r="L125" i="23"/>
  <c r="L133" i="23"/>
  <c r="L141" i="23"/>
  <c r="L153" i="23"/>
  <c r="L169" i="23"/>
  <c r="L185" i="23"/>
  <c r="L201" i="23"/>
  <c r="L205" i="23"/>
  <c r="L209" i="23"/>
  <c r="L213" i="23"/>
  <c r="L217" i="23"/>
  <c r="L221" i="23"/>
  <c r="A50" i="23"/>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L38" i="23"/>
  <c r="L37" i="23"/>
  <c r="K44" i="23"/>
  <c r="K48" i="23"/>
  <c r="K52" i="23"/>
  <c r="K36" i="23"/>
  <c r="L41" i="23"/>
  <c r="L45" i="23"/>
  <c r="L49" i="23"/>
  <c r="K54" i="23"/>
  <c r="K56" i="23"/>
  <c r="K58" i="23"/>
  <c r="L53" i="23"/>
  <c r="L20" i="23"/>
  <c r="K20" i="23"/>
  <c r="L28" i="23"/>
  <c r="K28" i="23"/>
  <c r="L18" i="23"/>
  <c r="K18" i="23"/>
  <c r="L26" i="23"/>
  <c r="K26" i="23"/>
  <c r="L34" i="23"/>
  <c r="K34" i="23"/>
  <c r="L16" i="23"/>
  <c r="K16" i="23"/>
  <c r="L24" i="23"/>
  <c r="K24" i="23"/>
  <c r="L32" i="23"/>
  <c r="K32" i="23"/>
  <c r="L14" i="23"/>
  <c r="K14" i="23"/>
  <c r="L22" i="23"/>
  <c r="K22" i="23"/>
  <c r="L30" i="23"/>
  <c r="K30" i="23"/>
  <c r="L12" i="23"/>
  <c r="K12" i="23"/>
  <c r="G6" i="23"/>
  <c r="K13" i="23"/>
  <c r="K17" i="23"/>
  <c r="K21" i="23"/>
  <c r="K25" i="23"/>
  <c r="K29" i="23"/>
  <c r="K33" i="23"/>
  <c r="K39" i="23"/>
  <c r="K43" i="23"/>
  <c r="K47" i="23"/>
  <c r="K51" i="23"/>
  <c r="L63" i="23"/>
  <c r="K63" i="23"/>
  <c r="K69" i="23"/>
  <c r="K71" i="23"/>
  <c r="K75" i="23"/>
  <c r="K77" i="23"/>
  <c r="K79" i="23"/>
  <c r="K81" i="23"/>
  <c r="K83" i="23"/>
  <c r="K85" i="23"/>
  <c r="K87" i="23"/>
  <c r="K95" i="23"/>
  <c r="L95" i="23"/>
  <c r="K99" i="23"/>
  <c r="K101" i="23"/>
  <c r="K103" i="23"/>
  <c r="K105" i="23"/>
  <c r="K107" i="23"/>
  <c r="K109" i="23"/>
  <c r="K112" i="23"/>
  <c r="L112" i="23"/>
  <c r="K118" i="23"/>
  <c r="L118" i="23"/>
  <c r="K126" i="23"/>
  <c r="L126" i="23"/>
  <c r="K134" i="23"/>
  <c r="L134" i="23"/>
  <c r="K142" i="23"/>
  <c r="L142" i="23"/>
  <c r="K152" i="23"/>
  <c r="L152" i="23"/>
  <c r="K168" i="23"/>
  <c r="L168" i="23"/>
  <c r="K184" i="23"/>
  <c r="L184" i="23"/>
  <c r="L66" i="23"/>
  <c r="K66" i="23"/>
  <c r="L94" i="23"/>
  <c r="K94" i="23"/>
  <c r="K115" i="23"/>
  <c r="L115" i="23"/>
  <c r="K123" i="23"/>
  <c r="L123" i="23"/>
  <c r="K128" i="23"/>
  <c r="L128" i="23"/>
  <c r="K136" i="23"/>
  <c r="L136" i="23"/>
  <c r="K148" i="23"/>
  <c r="L148" i="23"/>
  <c r="K180" i="23"/>
  <c r="L180" i="23"/>
  <c r="K64" i="23"/>
  <c r="L64" i="23"/>
  <c r="K113" i="23"/>
  <c r="L113" i="23"/>
  <c r="K116" i="23"/>
  <c r="L116" i="23"/>
  <c r="K119" i="23"/>
  <c r="L119" i="23"/>
  <c r="K124" i="23"/>
  <c r="L124" i="23"/>
  <c r="K127" i="23"/>
  <c r="L127" i="23"/>
  <c r="K132" i="23"/>
  <c r="L132" i="23"/>
  <c r="K135" i="23"/>
  <c r="L135" i="23"/>
  <c r="K140" i="23"/>
  <c r="L140" i="23"/>
  <c r="K143" i="23"/>
  <c r="L143" i="23"/>
  <c r="K156" i="23"/>
  <c r="L156" i="23"/>
  <c r="K172" i="23"/>
  <c r="L172" i="23"/>
  <c r="K188" i="23"/>
  <c r="L188" i="23"/>
  <c r="K62" i="23"/>
  <c r="L62" i="23"/>
  <c r="K111" i="23"/>
  <c r="L111" i="23"/>
  <c r="K120" i="23"/>
  <c r="L120" i="23"/>
  <c r="K131" i="23"/>
  <c r="L131" i="23"/>
  <c r="K139" i="23"/>
  <c r="L139" i="23"/>
  <c r="K144" i="23"/>
  <c r="L144" i="23"/>
  <c r="K164" i="23"/>
  <c r="L164" i="23"/>
  <c r="K196" i="23"/>
  <c r="L196" i="23"/>
  <c r="K11" i="23"/>
  <c r="K15" i="23"/>
  <c r="K19" i="23"/>
  <c r="K23" i="23"/>
  <c r="K27" i="23"/>
  <c r="K31" i="23"/>
  <c r="L61" i="23"/>
  <c r="K61" i="23"/>
  <c r="L65" i="23"/>
  <c r="K65" i="23"/>
  <c r="K70" i="23"/>
  <c r="K72" i="23"/>
  <c r="K74" i="23"/>
  <c r="K76" i="23"/>
  <c r="K78" i="23"/>
  <c r="K80" i="23"/>
  <c r="K82" i="23"/>
  <c r="K84" i="23"/>
  <c r="K86" i="23"/>
  <c r="K88" i="23"/>
  <c r="K93" i="23"/>
  <c r="L93" i="23"/>
  <c r="K114" i="23"/>
  <c r="L114" i="23"/>
  <c r="K122" i="23"/>
  <c r="L122" i="23"/>
  <c r="K130" i="23"/>
  <c r="L130" i="23"/>
  <c r="K138" i="23"/>
  <c r="L138" i="23"/>
  <c r="K160" i="23"/>
  <c r="L160" i="23"/>
  <c r="K176" i="23"/>
  <c r="L176" i="23"/>
  <c r="K192" i="23"/>
  <c r="L192" i="23"/>
  <c r="L146" i="23"/>
  <c r="L150" i="23"/>
  <c r="L154" i="23"/>
  <c r="L158" i="23"/>
  <c r="L162" i="23"/>
  <c r="L166" i="23"/>
  <c r="L170" i="23"/>
  <c r="L174" i="23"/>
  <c r="L178" i="23"/>
  <c r="L182" i="23"/>
  <c r="L186" i="23"/>
  <c r="L190" i="23"/>
  <c r="L194" i="23"/>
  <c r="L198" i="23"/>
  <c r="L147" i="23"/>
  <c r="L151" i="23"/>
  <c r="L155" i="23"/>
  <c r="L159" i="23"/>
  <c r="L163" i="23"/>
  <c r="L167" i="23"/>
  <c r="L171" i="23"/>
  <c r="L175" i="23"/>
  <c r="L179" i="23"/>
  <c r="L183" i="23"/>
  <c r="L187" i="23"/>
  <c r="L191" i="23"/>
  <c r="L195" i="23"/>
  <c r="L199" i="23"/>
  <c r="L224" i="22"/>
  <c r="K224" i="22"/>
  <c r="L223" i="22"/>
  <c r="K223" i="22"/>
  <c r="D222" i="22"/>
  <c r="I222" i="22" s="1"/>
  <c r="L222" i="22" s="1"/>
  <c r="D221" i="22"/>
  <c r="I221" i="22" s="1"/>
  <c r="L221" i="22" s="1"/>
  <c r="D220" i="22"/>
  <c r="I220" i="22" s="1"/>
  <c r="L220" i="22" s="1"/>
  <c r="D219" i="22"/>
  <c r="I219" i="22" s="1"/>
  <c r="L219" i="22" s="1"/>
  <c r="D218" i="22"/>
  <c r="I218" i="22" s="1"/>
  <c r="L218" i="22" s="1"/>
  <c r="D217" i="22"/>
  <c r="I217" i="22" s="1"/>
  <c r="L217" i="22" s="1"/>
  <c r="D216" i="22"/>
  <c r="I216" i="22" s="1"/>
  <c r="L216" i="22" s="1"/>
  <c r="D215" i="22"/>
  <c r="I215" i="22" s="1"/>
  <c r="L215" i="22" s="1"/>
  <c r="D214" i="22"/>
  <c r="I214" i="22" s="1"/>
  <c r="L214" i="22" s="1"/>
  <c r="D213" i="22"/>
  <c r="I213" i="22" s="1"/>
  <c r="L213" i="22" s="1"/>
  <c r="D212" i="22"/>
  <c r="I212" i="22" s="1"/>
  <c r="L212" i="22" s="1"/>
  <c r="D211" i="22"/>
  <c r="I211" i="22" s="1"/>
  <c r="L211" i="22" s="1"/>
  <c r="D210" i="22"/>
  <c r="I210" i="22" s="1"/>
  <c r="L210" i="22" s="1"/>
  <c r="D209" i="22"/>
  <c r="I209" i="22" s="1"/>
  <c r="L209" i="22" s="1"/>
  <c r="D208" i="22"/>
  <c r="I208" i="22" s="1"/>
  <c r="L208" i="22" s="1"/>
  <c r="D207" i="22"/>
  <c r="I207" i="22" s="1"/>
  <c r="L207" i="22" s="1"/>
  <c r="D206" i="22"/>
  <c r="I206" i="22" s="1"/>
  <c r="L206" i="22" s="1"/>
  <c r="D205" i="22"/>
  <c r="I205" i="22" s="1"/>
  <c r="L205" i="22" s="1"/>
  <c r="D204" i="22"/>
  <c r="I204" i="22" s="1"/>
  <c r="L204" i="22" s="1"/>
  <c r="D203" i="22"/>
  <c r="I203" i="22" s="1"/>
  <c r="L203" i="22" s="1"/>
  <c r="D202" i="22"/>
  <c r="I202" i="22" s="1"/>
  <c r="L202" i="22" s="1"/>
  <c r="D201" i="22"/>
  <c r="I201" i="22" s="1"/>
  <c r="L201" i="22" s="1"/>
  <c r="L200" i="22"/>
  <c r="K200" i="22"/>
  <c r="D199" i="22"/>
  <c r="I199" i="22" s="1"/>
  <c r="L199" i="22" s="1"/>
  <c r="D198" i="22"/>
  <c r="I198" i="22" s="1"/>
  <c r="L198" i="22" s="1"/>
  <c r="D197" i="22"/>
  <c r="I197" i="22" s="1"/>
  <c r="L197" i="22" s="1"/>
  <c r="D196" i="22"/>
  <c r="I196" i="22" s="1"/>
  <c r="L196" i="22" s="1"/>
  <c r="D195" i="22"/>
  <c r="I195" i="22" s="1"/>
  <c r="L195" i="22" s="1"/>
  <c r="D194" i="22"/>
  <c r="I194" i="22" s="1"/>
  <c r="L194" i="22" s="1"/>
  <c r="D193" i="22"/>
  <c r="I193" i="22" s="1"/>
  <c r="L193" i="22" s="1"/>
  <c r="D192" i="22"/>
  <c r="I192" i="22" s="1"/>
  <c r="L192" i="22" s="1"/>
  <c r="D191" i="22"/>
  <c r="I191" i="22" s="1"/>
  <c r="L191" i="22" s="1"/>
  <c r="D190" i="22"/>
  <c r="I190" i="22" s="1"/>
  <c r="L190" i="22" s="1"/>
  <c r="D189" i="22"/>
  <c r="I189" i="22" s="1"/>
  <c r="L189" i="22" s="1"/>
  <c r="D188" i="22"/>
  <c r="I188" i="22" s="1"/>
  <c r="D187" i="22"/>
  <c r="I187" i="22" s="1"/>
  <c r="L187" i="22" s="1"/>
  <c r="D186" i="22"/>
  <c r="I186" i="22" s="1"/>
  <c r="D185" i="22"/>
  <c r="I185" i="22" s="1"/>
  <c r="L185" i="22" s="1"/>
  <c r="D184" i="22"/>
  <c r="I184" i="22" s="1"/>
  <c r="D183" i="22"/>
  <c r="I183" i="22" s="1"/>
  <c r="L183" i="22" s="1"/>
  <c r="D182" i="22"/>
  <c r="I182" i="22" s="1"/>
  <c r="D181" i="22"/>
  <c r="I181" i="22" s="1"/>
  <c r="L181" i="22" s="1"/>
  <c r="D180" i="22"/>
  <c r="I180" i="22" s="1"/>
  <c r="D179" i="22"/>
  <c r="I179" i="22" s="1"/>
  <c r="L179" i="22" s="1"/>
  <c r="D178" i="22"/>
  <c r="I178" i="22" s="1"/>
  <c r="D177" i="22"/>
  <c r="I177" i="22" s="1"/>
  <c r="L177" i="22" s="1"/>
  <c r="D176" i="22"/>
  <c r="I176" i="22" s="1"/>
  <c r="D175" i="22"/>
  <c r="I175" i="22" s="1"/>
  <c r="L175" i="22" s="1"/>
  <c r="D174" i="22"/>
  <c r="I174" i="22" s="1"/>
  <c r="D173" i="22"/>
  <c r="I173" i="22" s="1"/>
  <c r="L173" i="22" s="1"/>
  <c r="D172" i="22"/>
  <c r="I172" i="22" s="1"/>
  <c r="D171" i="22"/>
  <c r="I171" i="22" s="1"/>
  <c r="L171" i="22" s="1"/>
  <c r="D170" i="22"/>
  <c r="I170" i="22" s="1"/>
  <c r="D169" i="22"/>
  <c r="I169" i="22" s="1"/>
  <c r="L169" i="22" s="1"/>
  <c r="D168" i="22"/>
  <c r="I168" i="22" s="1"/>
  <c r="D167" i="22"/>
  <c r="I167" i="22" s="1"/>
  <c r="L167" i="22" s="1"/>
  <c r="D166" i="22"/>
  <c r="I166" i="22" s="1"/>
  <c r="D165" i="22"/>
  <c r="I165" i="22" s="1"/>
  <c r="L165" i="22" s="1"/>
  <c r="D164" i="22"/>
  <c r="I164" i="22" s="1"/>
  <c r="D163" i="22"/>
  <c r="I163" i="22" s="1"/>
  <c r="L163" i="22" s="1"/>
  <c r="D162" i="22"/>
  <c r="I162" i="22" s="1"/>
  <c r="D161" i="22"/>
  <c r="I161" i="22" s="1"/>
  <c r="D160" i="22"/>
  <c r="I160" i="22" s="1"/>
  <c r="D159" i="22"/>
  <c r="I159" i="22" s="1"/>
  <c r="D158" i="22"/>
  <c r="I158" i="22" s="1"/>
  <c r="D157" i="22"/>
  <c r="I157" i="22" s="1"/>
  <c r="D156" i="22"/>
  <c r="I156" i="22" s="1"/>
  <c r="D155" i="22"/>
  <c r="I155" i="22" s="1"/>
  <c r="D154" i="22"/>
  <c r="I154" i="22" s="1"/>
  <c r="D153" i="22"/>
  <c r="I153" i="22" s="1"/>
  <c r="D152" i="22"/>
  <c r="I152" i="22" s="1"/>
  <c r="D151" i="22"/>
  <c r="I151" i="22" s="1"/>
  <c r="D150" i="22"/>
  <c r="I150" i="22" s="1"/>
  <c r="D149" i="22"/>
  <c r="I149" i="22" s="1"/>
  <c r="D148" i="22"/>
  <c r="I148" i="22" s="1"/>
  <c r="D147" i="22"/>
  <c r="I147" i="22" s="1"/>
  <c r="D146" i="22"/>
  <c r="I146" i="22" s="1"/>
  <c r="D145" i="22"/>
  <c r="I145" i="22" s="1"/>
  <c r="D144" i="22"/>
  <c r="I144" i="22" s="1"/>
  <c r="D143" i="22"/>
  <c r="I143" i="22" s="1"/>
  <c r="D142" i="22"/>
  <c r="I142" i="22" s="1"/>
  <c r="D141" i="22"/>
  <c r="I141" i="22" s="1"/>
  <c r="D140" i="22"/>
  <c r="I140" i="22" s="1"/>
  <c r="D139" i="22"/>
  <c r="I139" i="22" s="1"/>
  <c r="D138" i="22"/>
  <c r="I138" i="22" s="1"/>
  <c r="D137" i="22"/>
  <c r="I137" i="22" s="1"/>
  <c r="L137" i="22" s="1"/>
  <c r="D136" i="22"/>
  <c r="I136" i="22" s="1"/>
  <c r="K136" i="22" s="1"/>
  <c r="D135" i="22"/>
  <c r="I135" i="22" s="1"/>
  <c r="K135" i="22" s="1"/>
  <c r="D134" i="22"/>
  <c r="I134" i="22" s="1"/>
  <c r="K134" i="22" s="1"/>
  <c r="D133" i="22"/>
  <c r="I133" i="22" s="1"/>
  <c r="K133" i="22" s="1"/>
  <c r="D132" i="22"/>
  <c r="I132" i="22" s="1"/>
  <c r="K132" i="22" s="1"/>
  <c r="D131" i="22"/>
  <c r="I131" i="22" s="1"/>
  <c r="D130" i="22"/>
  <c r="I130" i="22" s="1"/>
  <c r="K130" i="22" s="1"/>
  <c r="D129" i="22"/>
  <c r="I129" i="22" s="1"/>
  <c r="D128" i="22"/>
  <c r="I128" i="22" s="1"/>
  <c r="K128" i="22" s="1"/>
  <c r="D127" i="22"/>
  <c r="I127" i="22" s="1"/>
  <c r="D126" i="22"/>
  <c r="I126" i="22" s="1"/>
  <c r="K126" i="22" s="1"/>
  <c r="D125" i="22"/>
  <c r="I125" i="22" s="1"/>
  <c r="K125" i="22" s="1"/>
  <c r="D124" i="22"/>
  <c r="I124" i="22" s="1"/>
  <c r="K124" i="22" s="1"/>
  <c r="D123" i="22"/>
  <c r="I123" i="22" s="1"/>
  <c r="D122" i="22"/>
  <c r="I122" i="22" s="1"/>
  <c r="K122" i="22" s="1"/>
  <c r="D121" i="22"/>
  <c r="I121" i="22" s="1"/>
  <c r="D120" i="22"/>
  <c r="I120" i="22" s="1"/>
  <c r="K120" i="22" s="1"/>
  <c r="D119" i="22"/>
  <c r="I119" i="22" s="1"/>
  <c r="K119" i="22" s="1"/>
  <c r="D118" i="22"/>
  <c r="I118" i="22" s="1"/>
  <c r="K118" i="22" s="1"/>
  <c r="D117" i="22"/>
  <c r="I117" i="22" s="1"/>
  <c r="K117" i="22" s="1"/>
  <c r="D116" i="22"/>
  <c r="I116" i="22" s="1"/>
  <c r="K116" i="22" s="1"/>
  <c r="D115" i="22"/>
  <c r="I115" i="22" s="1"/>
  <c r="D114" i="22"/>
  <c r="I114" i="22" s="1"/>
  <c r="K114" i="22" s="1"/>
  <c r="D113" i="22"/>
  <c r="I113" i="22" s="1"/>
  <c r="D112" i="22"/>
  <c r="I112" i="22" s="1"/>
  <c r="K112" i="22" s="1"/>
  <c r="D111" i="22"/>
  <c r="I111" i="22" s="1"/>
  <c r="K111" i="22" s="1"/>
  <c r="L110" i="22"/>
  <c r="K110" i="22"/>
  <c r="D109" i="22"/>
  <c r="I109" i="22" s="1"/>
  <c r="K109" i="22" s="1"/>
  <c r="D108" i="22"/>
  <c r="I108" i="22" s="1"/>
  <c r="D107" i="22"/>
  <c r="I107" i="22" s="1"/>
  <c r="K107" i="22" s="1"/>
  <c r="D106" i="22"/>
  <c r="I106" i="22" s="1"/>
  <c r="K106" i="22" s="1"/>
  <c r="D105" i="22"/>
  <c r="I105" i="22" s="1"/>
  <c r="K105" i="22" s="1"/>
  <c r="D104" i="22"/>
  <c r="I104" i="22" s="1"/>
  <c r="K104" i="22" s="1"/>
  <c r="D103" i="22"/>
  <c r="I103" i="22" s="1"/>
  <c r="K103" i="22" s="1"/>
  <c r="D102" i="22"/>
  <c r="I102" i="22" s="1"/>
  <c r="D101" i="22"/>
  <c r="I101" i="22" s="1"/>
  <c r="K101" i="22" s="1"/>
  <c r="D100" i="22"/>
  <c r="I100" i="22" s="1"/>
  <c r="D99" i="22"/>
  <c r="I99" i="22" s="1"/>
  <c r="K99" i="22" s="1"/>
  <c r="D98" i="22"/>
  <c r="I98" i="22" s="1"/>
  <c r="K98" i="22" s="1"/>
  <c r="D97" i="22"/>
  <c r="I97" i="22" s="1"/>
  <c r="K97" i="22" s="1"/>
  <c r="L96" i="22"/>
  <c r="K96" i="22"/>
  <c r="D95" i="22"/>
  <c r="I95" i="22" s="1"/>
  <c r="D94" i="22"/>
  <c r="I94" i="22" s="1"/>
  <c r="K94" i="22" s="1"/>
  <c r="D93" i="22"/>
  <c r="I93" i="22" s="1"/>
  <c r="D92" i="22"/>
  <c r="I92" i="22" s="1"/>
  <c r="K92" i="22" s="1"/>
  <c r="L91" i="22"/>
  <c r="K91" i="22"/>
  <c r="D90" i="22"/>
  <c r="I90" i="22" s="1"/>
  <c r="D89" i="22"/>
  <c r="I89" i="22" s="1"/>
  <c r="D88" i="22"/>
  <c r="I88" i="22" s="1"/>
  <c r="K88" i="22" s="1"/>
  <c r="D87" i="22"/>
  <c r="I87" i="22" s="1"/>
  <c r="K87" i="22" s="1"/>
  <c r="D86" i="22"/>
  <c r="I86" i="22" s="1"/>
  <c r="D85" i="22"/>
  <c r="I85" i="22" s="1"/>
  <c r="D84" i="22"/>
  <c r="I84" i="22" s="1"/>
  <c r="K84" i="22" s="1"/>
  <c r="D83" i="22"/>
  <c r="I83" i="22" s="1"/>
  <c r="K83" i="22" s="1"/>
  <c r="D82" i="22"/>
  <c r="I82" i="22" s="1"/>
  <c r="D81" i="22"/>
  <c r="I81" i="22" s="1"/>
  <c r="D80" i="22"/>
  <c r="I80" i="22" s="1"/>
  <c r="K80" i="22" s="1"/>
  <c r="D79" i="22"/>
  <c r="I79" i="22" s="1"/>
  <c r="K79" i="22" s="1"/>
  <c r="D78" i="22"/>
  <c r="I78" i="22" s="1"/>
  <c r="D77" i="22"/>
  <c r="I77" i="22" s="1"/>
  <c r="D76" i="22"/>
  <c r="I76" i="22" s="1"/>
  <c r="K76" i="22" s="1"/>
  <c r="D75" i="22"/>
  <c r="I75" i="22" s="1"/>
  <c r="K75" i="22" s="1"/>
  <c r="D74" i="22"/>
  <c r="I74" i="22" s="1"/>
  <c r="D73" i="22"/>
  <c r="I73" i="22" s="1"/>
  <c r="D72" i="22"/>
  <c r="I72" i="22" s="1"/>
  <c r="K72" i="22" s="1"/>
  <c r="D71" i="22"/>
  <c r="I71" i="22" s="1"/>
  <c r="K71" i="22" s="1"/>
  <c r="D70" i="22"/>
  <c r="I70" i="22" s="1"/>
  <c r="D69" i="22"/>
  <c r="I69" i="22" s="1"/>
  <c r="L68" i="22"/>
  <c r="K68" i="22"/>
  <c r="D67" i="22"/>
  <c r="I67" i="22" s="1"/>
  <c r="D66" i="22"/>
  <c r="I66" i="22" s="1"/>
  <c r="K66" i="22" s="1"/>
  <c r="D65" i="22"/>
  <c r="I65" i="22" s="1"/>
  <c r="D64" i="22"/>
  <c r="I64" i="22" s="1"/>
  <c r="K64" i="22" s="1"/>
  <c r="D63" i="22"/>
  <c r="I63" i="22" s="1"/>
  <c r="D62" i="22"/>
  <c r="I62" i="22" s="1"/>
  <c r="K62" i="22" s="1"/>
  <c r="D61" i="22"/>
  <c r="I61" i="22" s="1"/>
  <c r="L60" i="22"/>
  <c r="K60" i="22"/>
  <c r="D59" i="22"/>
  <c r="I59" i="22" s="1"/>
  <c r="D58" i="22"/>
  <c r="I58" i="22" s="1"/>
  <c r="L58" i="22" s="1"/>
  <c r="D57" i="22"/>
  <c r="I57" i="22" s="1"/>
  <c r="L57" i="22" s="1"/>
  <c r="D56" i="22"/>
  <c r="I56" i="22" s="1"/>
  <c r="L56" i="22" s="1"/>
  <c r="D55" i="22"/>
  <c r="I55" i="22" s="1"/>
  <c r="L55" i="22" s="1"/>
  <c r="D54" i="22"/>
  <c r="I54" i="22" s="1"/>
  <c r="L54" i="22" s="1"/>
  <c r="D53" i="22"/>
  <c r="I53" i="22" s="1"/>
  <c r="L53" i="22" s="1"/>
  <c r="D52" i="22"/>
  <c r="I52" i="22" s="1"/>
  <c r="L52" i="22" s="1"/>
  <c r="D51" i="22"/>
  <c r="I51" i="22" s="1"/>
  <c r="D50" i="22"/>
  <c r="I50" i="22" s="1"/>
  <c r="L50" i="22" s="1"/>
  <c r="D49" i="22"/>
  <c r="I49" i="22" s="1"/>
  <c r="L49" i="22" s="1"/>
  <c r="D48" i="22"/>
  <c r="I48" i="22" s="1"/>
  <c r="L48" i="22" s="1"/>
  <c r="D47" i="22"/>
  <c r="I47" i="22" s="1"/>
  <c r="D46" i="22"/>
  <c r="I46" i="22" s="1"/>
  <c r="L46" i="22" s="1"/>
  <c r="D45" i="22"/>
  <c r="I45" i="22" s="1"/>
  <c r="L45" i="22" s="1"/>
  <c r="D44" i="22"/>
  <c r="I44" i="22" s="1"/>
  <c r="L44" i="22" s="1"/>
  <c r="D43" i="22"/>
  <c r="I43" i="22" s="1"/>
  <c r="D42" i="22"/>
  <c r="I42" i="22" s="1"/>
  <c r="L42" i="22" s="1"/>
  <c r="D41" i="22"/>
  <c r="I41" i="22" s="1"/>
  <c r="L41" i="22" s="1"/>
  <c r="D40" i="22"/>
  <c r="I40" i="22" s="1"/>
  <c r="L40" i="22" s="1"/>
  <c r="D39" i="22"/>
  <c r="I39" i="22" s="1"/>
  <c r="L39" i="22" s="1"/>
  <c r="D38" i="22"/>
  <c r="I38" i="22" s="1"/>
  <c r="L38" i="22" s="1"/>
  <c r="D37" i="22"/>
  <c r="I37" i="22" s="1"/>
  <c r="L37" i="22" s="1"/>
  <c r="D36" i="22"/>
  <c r="I36" i="22" s="1"/>
  <c r="L36" i="22" s="1"/>
  <c r="L35" i="22"/>
  <c r="K35" i="22"/>
  <c r="D34" i="22"/>
  <c r="I34" i="22" s="1"/>
  <c r="K34" i="22" s="1"/>
  <c r="D33" i="22"/>
  <c r="D32" i="22"/>
  <c r="I32" i="22" s="1"/>
  <c r="K32" i="22" s="1"/>
  <c r="D31" i="22"/>
  <c r="I31" i="22" s="1"/>
  <c r="D30" i="22"/>
  <c r="I30" i="22" s="1"/>
  <c r="K30" i="22" s="1"/>
  <c r="D29" i="22"/>
  <c r="I29" i="22" s="1"/>
  <c r="L29" i="22" s="1"/>
  <c r="D28" i="22"/>
  <c r="I28" i="22" s="1"/>
  <c r="L28" i="22" s="1"/>
  <c r="D27" i="22"/>
  <c r="I27" i="22" s="1"/>
  <c r="L27" i="22" s="1"/>
  <c r="D26" i="22"/>
  <c r="I26" i="22" s="1"/>
  <c r="L26" i="22" s="1"/>
  <c r="D25" i="22"/>
  <c r="I25" i="22" s="1"/>
  <c r="L25" i="22" s="1"/>
  <c r="D24" i="22"/>
  <c r="I24" i="22" s="1"/>
  <c r="L24" i="22" s="1"/>
  <c r="D23" i="22"/>
  <c r="I23" i="22" s="1"/>
  <c r="L23" i="22" s="1"/>
  <c r="D22" i="22"/>
  <c r="I22" i="22" s="1"/>
  <c r="L22" i="22" s="1"/>
  <c r="D21" i="22"/>
  <c r="I21" i="22" s="1"/>
  <c r="L21" i="22" s="1"/>
  <c r="D20" i="22"/>
  <c r="I20" i="22" s="1"/>
  <c r="L20" i="22" s="1"/>
  <c r="D19" i="22"/>
  <c r="I19" i="22" s="1"/>
  <c r="L19" i="22" s="1"/>
  <c r="D18" i="22"/>
  <c r="I18" i="22" s="1"/>
  <c r="L18" i="22" s="1"/>
  <c r="D17" i="22"/>
  <c r="I17" i="22" s="1"/>
  <c r="L17" i="22" s="1"/>
  <c r="D16" i="22"/>
  <c r="I16" i="22" s="1"/>
  <c r="L16" i="22" s="1"/>
  <c r="D15" i="22"/>
  <c r="I15" i="22" s="1"/>
  <c r="L15" i="22" s="1"/>
  <c r="D14" i="22"/>
  <c r="I14" i="22" s="1"/>
  <c r="L14" i="22" s="1"/>
  <c r="D13" i="22"/>
  <c r="I13" i="22" s="1"/>
  <c r="L13" i="22" s="1"/>
  <c r="D12" i="22"/>
  <c r="I12" i="22" s="1"/>
  <c r="L12" i="22" s="1"/>
  <c r="D11" i="22"/>
  <c r="I11" i="22" s="1"/>
  <c r="L11" i="22" s="1"/>
  <c r="L10" i="22"/>
  <c r="K10" i="22"/>
  <c r="L9" i="22"/>
  <c r="K9" i="22"/>
  <c r="D6" i="22"/>
  <c r="L6" i="23" l="1"/>
  <c r="K6" i="23"/>
  <c r="L125" i="22"/>
  <c r="L43" i="22"/>
  <c r="K43" i="22"/>
  <c r="L59" i="22"/>
  <c r="K59" i="22"/>
  <c r="L47" i="22"/>
  <c r="K47" i="22"/>
  <c r="L51" i="22"/>
  <c r="K51" i="22"/>
  <c r="K127" i="22"/>
  <c r="L127" i="22"/>
  <c r="K39" i="22"/>
  <c r="K55" i="22"/>
  <c r="L76" i="22"/>
  <c r="L84" i="22"/>
  <c r="L98" i="22"/>
  <c r="L111" i="22"/>
  <c r="L72" i="22"/>
  <c r="L80" i="22"/>
  <c r="L88" i="22"/>
  <c r="K74" i="22"/>
  <c r="L74" i="22"/>
  <c r="K82" i="22"/>
  <c r="L82" i="22"/>
  <c r="K90" i="22"/>
  <c r="L90" i="22"/>
  <c r="K108" i="22"/>
  <c r="L108" i="22"/>
  <c r="K121" i="22"/>
  <c r="L121" i="22"/>
  <c r="K129" i="22"/>
  <c r="L129" i="22"/>
  <c r="K70" i="22"/>
  <c r="L70" i="22"/>
  <c r="K78" i="22"/>
  <c r="L78" i="22"/>
  <c r="K86" i="22"/>
  <c r="L86" i="22"/>
  <c r="K100" i="22"/>
  <c r="L100" i="22"/>
  <c r="K113" i="22"/>
  <c r="L113" i="22"/>
  <c r="K123" i="22"/>
  <c r="L123" i="22"/>
  <c r="K38" i="22"/>
  <c r="K42" i="22"/>
  <c r="K46" i="22"/>
  <c r="K50" i="22"/>
  <c r="K54" i="22"/>
  <c r="K58" i="22"/>
  <c r="K69" i="22"/>
  <c r="L69" i="22"/>
  <c r="K73" i="22"/>
  <c r="L73" i="22"/>
  <c r="K77" i="22"/>
  <c r="L77" i="22"/>
  <c r="K81" i="22"/>
  <c r="L81" i="22"/>
  <c r="K85" i="22"/>
  <c r="L85" i="22"/>
  <c r="K89" i="22"/>
  <c r="L89" i="22"/>
  <c r="K137" i="22"/>
  <c r="K37" i="22"/>
  <c r="K41" i="22"/>
  <c r="K45" i="22"/>
  <c r="K49" i="22"/>
  <c r="K53" i="22"/>
  <c r="K57" i="22"/>
  <c r="L71" i="22"/>
  <c r="L75" i="22"/>
  <c r="L79" i="22"/>
  <c r="L83" i="22"/>
  <c r="L87" i="22"/>
  <c r="K102" i="22"/>
  <c r="L102" i="22"/>
  <c r="L104" i="22"/>
  <c r="L106" i="22"/>
  <c r="K115" i="22"/>
  <c r="L115" i="22"/>
  <c r="L117" i="22"/>
  <c r="L119" i="22"/>
  <c r="K131" i="22"/>
  <c r="L131" i="22"/>
  <c r="L133" i="22"/>
  <c r="L135" i="22"/>
  <c r="K36" i="22"/>
  <c r="K40" i="22"/>
  <c r="K44" i="22"/>
  <c r="K48" i="22"/>
  <c r="K52" i="22"/>
  <c r="K56" i="22"/>
  <c r="G6" i="22"/>
  <c r="K67" i="22"/>
  <c r="L67" i="22"/>
  <c r="K95" i="22"/>
  <c r="L95" i="22"/>
  <c r="K31" i="22"/>
  <c r="L31" i="22"/>
  <c r="K65" i="22"/>
  <c r="L65" i="22"/>
  <c r="K93" i="22"/>
  <c r="L93" i="22"/>
  <c r="K63" i="22"/>
  <c r="L63" i="22"/>
  <c r="K61" i="22"/>
  <c r="L61" i="22"/>
  <c r="L140" i="22"/>
  <c r="K140" i="22"/>
  <c r="L144" i="22"/>
  <c r="K144" i="22"/>
  <c r="L148" i="22"/>
  <c r="K148" i="22"/>
  <c r="L152" i="22"/>
  <c r="K152" i="22"/>
  <c r="L156" i="22"/>
  <c r="K156" i="22"/>
  <c r="L160" i="22"/>
  <c r="K160" i="22"/>
  <c r="L164" i="22"/>
  <c r="K164" i="22"/>
  <c r="L168" i="22"/>
  <c r="K168" i="22"/>
  <c r="L172" i="22"/>
  <c r="K172" i="22"/>
  <c r="L176" i="22"/>
  <c r="K176" i="22"/>
  <c r="L180" i="22"/>
  <c r="K180" i="22"/>
  <c r="L184" i="22"/>
  <c r="K184" i="22"/>
  <c r="L188" i="22"/>
  <c r="K188" i="22"/>
  <c r="K11" i="22"/>
  <c r="K12" i="22"/>
  <c r="K13" i="22"/>
  <c r="K14" i="22"/>
  <c r="K15" i="22"/>
  <c r="K16" i="22"/>
  <c r="K17" i="22"/>
  <c r="K18" i="22"/>
  <c r="K19" i="22"/>
  <c r="K20" i="22"/>
  <c r="K21" i="22"/>
  <c r="K22" i="22"/>
  <c r="K23" i="22"/>
  <c r="K24" i="22"/>
  <c r="K25" i="22"/>
  <c r="K26" i="22"/>
  <c r="K27" i="22"/>
  <c r="K28" i="22"/>
  <c r="K29" i="22"/>
  <c r="L30" i="22"/>
  <c r="I33" i="22"/>
  <c r="L34" i="22"/>
  <c r="L64" i="22"/>
  <c r="L92" i="22"/>
  <c r="L99" i="22"/>
  <c r="L103" i="22"/>
  <c r="L107" i="22"/>
  <c r="L114" i="22"/>
  <c r="L118" i="22"/>
  <c r="L122" i="22"/>
  <c r="L126" i="22"/>
  <c r="L130" i="22"/>
  <c r="L134" i="22"/>
  <c r="L141" i="22"/>
  <c r="K141" i="22"/>
  <c r="L145" i="22"/>
  <c r="K145" i="22"/>
  <c r="L149" i="22"/>
  <c r="K149" i="22"/>
  <c r="L153" i="22"/>
  <c r="K153" i="22"/>
  <c r="L157" i="22"/>
  <c r="K157" i="22"/>
  <c r="L161" i="22"/>
  <c r="K161" i="22"/>
  <c r="L138" i="22"/>
  <c r="K138" i="22"/>
  <c r="L142" i="22"/>
  <c r="K142" i="22"/>
  <c r="L146" i="22"/>
  <c r="K146" i="22"/>
  <c r="L150" i="22"/>
  <c r="K150" i="22"/>
  <c r="L154" i="22"/>
  <c r="K154" i="22"/>
  <c r="L158" i="22"/>
  <c r="K158" i="22"/>
  <c r="L162" i="22"/>
  <c r="K162" i="22"/>
  <c r="L166" i="22"/>
  <c r="K166" i="22"/>
  <c r="L170" i="22"/>
  <c r="K170" i="22"/>
  <c r="L174" i="22"/>
  <c r="K174" i="22"/>
  <c r="L178" i="22"/>
  <c r="K178" i="22"/>
  <c r="L182" i="22"/>
  <c r="K182" i="22"/>
  <c r="L186" i="22"/>
  <c r="K186" i="22"/>
  <c r="L32" i="22"/>
  <c r="L62" i="22"/>
  <c r="L66" i="22"/>
  <c r="L94" i="22"/>
  <c r="L97" i="22"/>
  <c r="L101" i="22"/>
  <c r="L105" i="22"/>
  <c r="L109" i="22"/>
  <c r="L112" i="22"/>
  <c r="L116" i="22"/>
  <c r="L120" i="22"/>
  <c r="L124" i="22"/>
  <c r="L128" i="22"/>
  <c r="L132" i="22"/>
  <c r="L136" i="22"/>
  <c r="L139" i="22"/>
  <c r="K139" i="22"/>
  <c r="L143" i="22"/>
  <c r="K143" i="22"/>
  <c r="L147" i="22"/>
  <c r="K147" i="22"/>
  <c r="L151" i="22"/>
  <c r="K151" i="22"/>
  <c r="L155" i="22"/>
  <c r="K155" i="22"/>
  <c r="L159" i="22"/>
  <c r="K159" i="22"/>
  <c r="K163" i="22"/>
  <c r="K165" i="22"/>
  <c r="K167" i="22"/>
  <c r="K169" i="22"/>
  <c r="K171" i="22"/>
  <c r="K173" i="22"/>
  <c r="K175" i="22"/>
  <c r="K177" i="22"/>
  <c r="K179" i="22"/>
  <c r="K181" i="22"/>
  <c r="K183" i="22"/>
  <c r="K185" i="22"/>
  <c r="K187" i="22"/>
  <c r="K189" i="22"/>
  <c r="K191" i="22"/>
  <c r="K193" i="22"/>
  <c r="K195" i="22"/>
  <c r="K197" i="22"/>
  <c r="K199" i="22"/>
  <c r="K201" i="22"/>
  <c r="K203" i="22"/>
  <c r="K205" i="22"/>
  <c r="K207" i="22"/>
  <c r="K209" i="22"/>
  <c r="K211" i="22"/>
  <c r="K213" i="22"/>
  <c r="K215" i="22"/>
  <c r="K217" i="22"/>
  <c r="K219" i="22"/>
  <c r="K221" i="22"/>
  <c r="K190" i="22"/>
  <c r="K192" i="22"/>
  <c r="K194" i="22"/>
  <c r="K196" i="22"/>
  <c r="K198" i="22"/>
  <c r="K202" i="22"/>
  <c r="K204" i="22"/>
  <c r="K206" i="22"/>
  <c r="K208" i="22"/>
  <c r="K210" i="22"/>
  <c r="K212" i="22"/>
  <c r="K214" i="22"/>
  <c r="K216" i="22"/>
  <c r="K218" i="22"/>
  <c r="K220" i="22"/>
  <c r="K222" i="22"/>
  <c r="K9" i="8"/>
  <c r="K10" i="8"/>
  <c r="L10" i="8"/>
  <c r="D11" i="8"/>
  <c r="I11" i="8" s="1"/>
  <c r="K11" i="8" s="1"/>
  <c r="D12" i="8"/>
  <c r="I12" i="8" s="1"/>
  <c r="K12" i="8" s="1"/>
  <c r="D13" i="8"/>
  <c r="I13" i="8" s="1"/>
  <c r="K13" i="8" s="1"/>
  <c r="D14" i="8"/>
  <c r="I14" i="8" s="1"/>
  <c r="K14" i="8" s="1"/>
  <c r="K15" i="8"/>
  <c r="L15" i="8"/>
  <c r="D16" i="8"/>
  <c r="I16" i="8" s="1"/>
  <c r="K9" i="20"/>
  <c r="K9" i="19"/>
  <c r="K9" i="15"/>
  <c r="K9" i="13"/>
  <c r="K9" i="11"/>
  <c r="K9" i="10"/>
  <c r="M6" i="8"/>
  <c r="D175" i="8"/>
  <c r="I175" i="8" s="1"/>
  <c r="K33" i="22" l="1"/>
  <c r="K6" i="22" s="1"/>
  <c r="L33" i="22"/>
  <c r="L6" i="22" s="1"/>
  <c r="K16" i="8"/>
  <c r="L16" i="8"/>
  <c r="L14" i="8"/>
  <c r="L13" i="8"/>
  <c r="L12" i="8"/>
  <c r="L11" i="8"/>
  <c r="D14" i="10" l="1"/>
  <c r="D14" i="11"/>
  <c r="I14" i="11" s="1"/>
  <c r="D14" i="13"/>
  <c r="I14" i="13" s="1"/>
  <c r="K14" i="13" s="1"/>
  <c r="D14" i="15"/>
  <c r="I14" i="15" s="1"/>
  <c r="L14" i="15" s="1"/>
  <c r="D14" i="19"/>
  <c r="I14" i="19" s="1"/>
  <c r="K14" i="19" s="1"/>
  <c r="D14" i="20"/>
  <c r="I14" i="20" s="1"/>
  <c r="L14" i="20" s="1"/>
  <c r="K224" i="20"/>
  <c r="K223" i="20"/>
  <c r="D222" i="20"/>
  <c r="D221" i="20"/>
  <c r="D220" i="20"/>
  <c r="D219" i="20"/>
  <c r="D218" i="20"/>
  <c r="D217" i="20"/>
  <c r="D216" i="20"/>
  <c r="D215" i="20"/>
  <c r="I215" i="20" s="1"/>
  <c r="L215" i="20" s="1"/>
  <c r="D214" i="20"/>
  <c r="I214" i="20" s="1"/>
  <c r="D213" i="20"/>
  <c r="I213" i="20" s="1"/>
  <c r="L213" i="20" s="1"/>
  <c r="D212" i="20"/>
  <c r="I212" i="20" s="1"/>
  <c r="D211" i="20"/>
  <c r="I211" i="20" s="1"/>
  <c r="L211" i="20" s="1"/>
  <c r="D210" i="20"/>
  <c r="I210" i="20" s="1"/>
  <c r="D209" i="20"/>
  <c r="I209" i="20" s="1"/>
  <c r="L209" i="20" s="1"/>
  <c r="D208" i="20"/>
  <c r="I208" i="20" s="1"/>
  <c r="D207" i="20"/>
  <c r="I207" i="20" s="1"/>
  <c r="L207" i="20" s="1"/>
  <c r="D206" i="20"/>
  <c r="I206" i="20" s="1"/>
  <c r="D205" i="20"/>
  <c r="I205" i="20" s="1"/>
  <c r="L205" i="20" s="1"/>
  <c r="D204" i="20"/>
  <c r="I204" i="20" s="1"/>
  <c r="D203" i="20"/>
  <c r="I203" i="20" s="1"/>
  <c r="L203" i="20" s="1"/>
  <c r="D202" i="20"/>
  <c r="I202" i="20" s="1"/>
  <c r="D201" i="20"/>
  <c r="I201" i="20" s="1"/>
  <c r="L200" i="20"/>
  <c r="K200" i="20"/>
  <c r="D199" i="20"/>
  <c r="I199" i="20" s="1"/>
  <c r="D198" i="20"/>
  <c r="I198" i="20" s="1"/>
  <c r="D197" i="20"/>
  <c r="I197" i="20" s="1"/>
  <c r="D196" i="20"/>
  <c r="I196" i="20" s="1"/>
  <c r="D195" i="20"/>
  <c r="I195" i="20" s="1"/>
  <c r="D194" i="20"/>
  <c r="I194" i="20" s="1"/>
  <c r="D193" i="20"/>
  <c r="I193" i="20" s="1"/>
  <c r="D192" i="20"/>
  <c r="I192" i="20" s="1"/>
  <c r="D191" i="20"/>
  <c r="I191" i="20" s="1"/>
  <c r="D190" i="20"/>
  <c r="I190" i="20" s="1"/>
  <c r="D189" i="20"/>
  <c r="I189" i="20" s="1"/>
  <c r="D188" i="20"/>
  <c r="I188" i="20" s="1"/>
  <c r="D187" i="20"/>
  <c r="I187" i="20" s="1"/>
  <c r="D186" i="20"/>
  <c r="I186" i="20" s="1"/>
  <c r="D185" i="20"/>
  <c r="I185" i="20" s="1"/>
  <c r="D184" i="20"/>
  <c r="I184" i="20" s="1"/>
  <c r="D183" i="20"/>
  <c r="I183" i="20" s="1"/>
  <c r="D182" i="20"/>
  <c r="I182" i="20" s="1"/>
  <c r="D181" i="20"/>
  <c r="I181" i="20" s="1"/>
  <c r="D180" i="20"/>
  <c r="I180" i="20" s="1"/>
  <c r="D179" i="20"/>
  <c r="I179" i="20" s="1"/>
  <c r="D178" i="20"/>
  <c r="I178" i="20" s="1"/>
  <c r="D177" i="20"/>
  <c r="I177" i="20" s="1"/>
  <c r="D176" i="20"/>
  <c r="I176" i="20" s="1"/>
  <c r="I175" i="20"/>
  <c r="L175" i="20" s="1"/>
  <c r="I174" i="20"/>
  <c r="K174" i="20" s="1"/>
  <c r="I173" i="20"/>
  <c r="L173" i="20" s="1"/>
  <c r="I172" i="20"/>
  <c r="K172" i="20" s="1"/>
  <c r="I171" i="20"/>
  <c r="L171" i="20" s="1"/>
  <c r="I170" i="20"/>
  <c r="D169" i="20"/>
  <c r="I169" i="20" s="1"/>
  <c r="D168" i="20"/>
  <c r="I168" i="20" s="1"/>
  <c r="D167" i="20"/>
  <c r="I167" i="20" s="1"/>
  <c r="D166" i="20"/>
  <c r="I166" i="20" s="1"/>
  <c r="D165" i="20"/>
  <c r="I165" i="20" s="1"/>
  <c r="D164" i="20"/>
  <c r="I164" i="20" s="1"/>
  <c r="D163" i="20"/>
  <c r="I163" i="20" s="1"/>
  <c r="D162" i="20"/>
  <c r="I162" i="20" s="1"/>
  <c r="D161" i="20"/>
  <c r="I161" i="20" s="1"/>
  <c r="D160" i="20"/>
  <c r="I160" i="20" s="1"/>
  <c r="D159" i="20"/>
  <c r="I159" i="20" s="1"/>
  <c r="D158" i="20"/>
  <c r="I158" i="20" s="1"/>
  <c r="D157" i="20"/>
  <c r="I157" i="20" s="1"/>
  <c r="D156" i="20"/>
  <c r="I156" i="20" s="1"/>
  <c r="D155" i="20"/>
  <c r="I155" i="20" s="1"/>
  <c r="D154" i="20"/>
  <c r="I154" i="20" s="1"/>
  <c r="D153" i="20"/>
  <c r="I153" i="20" s="1"/>
  <c r="D152" i="20"/>
  <c r="I152" i="20" s="1"/>
  <c r="D151" i="20"/>
  <c r="I151" i="20" s="1"/>
  <c r="D150" i="20"/>
  <c r="I150" i="20" s="1"/>
  <c r="D149" i="20"/>
  <c r="I149" i="20" s="1"/>
  <c r="D148" i="20"/>
  <c r="I148" i="20" s="1"/>
  <c r="L148" i="20" s="1"/>
  <c r="D147" i="20"/>
  <c r="I147" i="20" s="1"/>
  <c r="D146" i="20"/>
  <c r="I146" i="20" s="1"/>
  <c r="L146" i="20" s="1"/>
  <c r="D145" i="20"/>
  <c r="I145" i="20" s="1"/>
  <c r="D144" i="20"/>
  <c r="I144" i="20" s="1"/>
  <c r="L144" i="20" s="1"/>
  <c r="D143" i="20"/>
  <c r="I143" i="20" s="1"/>
  <c r="D142" i="20"/>
  <c r="I142" i="20" s="1"/>
  <c r="L142" i="20" s="1"/>
  <c r="D141" i="20"/>
  <c r="I141" i="20" s="1"/>
  <c r="D140" i="20"/>
  <c r="I140" i="20" s="1"/>
  <c r="L140" i="20" s="1"/>
  <c r="D139" i="20"/>
  <c r="I139" i="20" s="1"/>
  <c r="D138" i="20"/>
  <c r="I138" i="20" s="1"/>
  <c r="L138" i="20" s="1"/>
  <c r="D137" i="20"/>
  <c r="I137" i="20" s="1"/>
  <c r="D136" i="20"/>
  <c r="I136" i="20" s="1"/>
  <c r="L136" i="20" s="1"/>
  <c r="D135" i="20"/>
  <c r="I135" i="20" s="1"/>
  <c r="L134" i="20"/>
  <c r="K133" i="20"/>
  <c r="K132" i="20"/>
  <c r="L131" i="20"/>
  <c r="K130" i="20"/>
  <c r="D129" i="20"/>
  <c r="I129" i="20" s="1"/>
  <c r="L129" i="20" s="1"/>
  <c r="D128" i="20"/>
  <c r="I128" i="20" s="1"/>
  <c r="L128" i="20" s="1"/>
  <c r="D127" i="20"/>
  <c r="I127" i="20" s="1"/>
  <c r="L127" i="20" s="1"/>
  <c r="D126" i="20"/>
  <c r="I126" i="20" s="1"/>
  <c r="L126" i="20" s="1"/>
  <c r="D125" i="20"/>
  <c r="I125" i="20" s="1"/>
  <c r="L125" i="20" s="1"/>
  <c r="D124" i="20"/>
  <c r="I124" i="20" s="1"/>
  <c r="L124" i="20" s="1"/>
  <c r="D123" i="20"/>
  <c r="I123" i="20" s="1"/>
  <c r="L123" i="20" s="1"/>
  <c r="D122" i="20"/>
  <c r="I122" i="20" s="1"/>
  <c r="L122" i="20" s="1"/>
  <c r="D121" i="20"/>
  <c r="I121" i="20" s="1"/>
  <c r="L121" i="20" s="1"/>
  <c r="D120" i="20"/>
  <c r="I120" i="20" s="1"/>
  <c r="L120" i="20" s="1"/>
  <c r="D119" i="20"/>
  <c r="I119" i="20" s="1"/>
  <c r="L119" i="20" s="1"/>
  <c r="D118" i="20"/>
  <c r="I118" i="20" s="1"/>
  <c r="L118" i="20" s="1"/>
  <c r="D117" i="20"/>
  <c r="I117" i="20" s="1"/>
  <c r="L117" i="20" s="1"/>
  <c r="D116" i="20"/>
  <c r="I116" i="20" s="1"/>
  <c r="L116" i="20" s="1"/>
  <c r="D115" i="20"/>
  <c r="I115" i="20" s="1"/>
  <c r="L115" i="20" s="1"/>
  <c r="D114" i="20"/>
  <c r="D113" i="20"/>
  <c r="D112" i="20"/>
  <c r="D111" i="20"/>
  <c r="L110" i="20"/>
  <c r="K110" i="20"/>
  <c r="D109" i="20"/>
  <c r="I109" i="20" s="1"/>
  <c r="L109" i="20" s="1"/>
  <c r="D108" i="20"/>
  <c r="I108" i="20" s="1"/>
  <c r="L108" i="20" s="1"/>
  <c r="D107" i="20"/>
  <c r="I107" i="20" s="1"/>
  <c r="L107" i="20" s="1"/>
  <c r="D106" i="20"/>
  <c r="I106" i="20" s="1"/>
  <c r="L106" i="20" s="1"/>
  <c r="D105" i="20"/>
  <c r="I105" i="20" s="1"/>
  <c r="L105" i="20" s="1"/>
  <c r="D104" i="20"/>
  <c r="I104" i="20" s="1"/>
  <c r="L104" i="20" s="1"/>
  <c r="D103" i="20"/>
  <c r="I103" i="20" s="1"/>
  <c r="L103" i="20" s="1"/>
  <c r="D102" i="20"/>
  <c r="I102" i="20" s="1"/>
  <c r="L102" i="20" s="1"/>
  <c r="D101" i="20"/>
  <c r="I101" i="20" s="1"/>
  <c r="L101" i="20" s="1"/>
  <c r="D100" i="20"/>
  <c r="I100" i="20" s="1"/>
  <c r="L100" i="20" s="1"/>
  <c r="D99" i="20"/>
  <c r="I99" i="20" s="1"/>
  <c r="L99" i="20" s="1"/>
  <c r="D98" i="20"/>
  <c r="I98" i="20" s="1"/>
  <c r="L98" i="20" s="1"/>
  <c r="L97" i="20"/>
  <c r="K97" i="20"/>
  <c r="L96" i="20"/>
  <c r="K96" i="20"/>
  <c r="L95" i="20"/>
  <c r="K95" i="20"/>
  <c r="L94" i="20"/>
  <c r="K94" i="20"/>
  <c r="L93" i="20"/>
  <c r="K93" i="20"/>
  <c r="L92" i="20"/>
  <c r="K92" i="20"/>
  <c r="L91" i="20"/>
  <c r="K91" i="20"/>
  <c r="L90" i="20"/>
  <c r="K90" i="20"/>
  <c r="D89" i="20"/>
  <c r="I89" i="20" s="1"/>
  <c r="L89" i="20" s="1"/>
  <c r="D88" i="20"/>
  <c r="I88" i="20" s="1"/>
  <c r="L88" i="20" s="1"/>
  <c r="D87" i="20"/>
  <c r="I87" i="20" s="1"/>
  <c r="L87" i="20" s="1"/>
  <c r="D86" i="20"/>
  <c r="I86" i="20" s="1"/>
  <c r="L86" i="20" s="1"/>
  <c r="D85" i="20"/>
  <c r="I85" i="20" s="1"/>
  <c r="L85" i="20" s="1"/>
  <c r="D84" i="20"/>
  <c r="I84" i="20" s="1"/>
  <c r="L84" i="20" s="1"/>
  <c r="D83" i="20"/>
  <c r="I83" i="20" s="1"/>
  <c r="L83" i="20" s="1"/>
  <c r="D82" i="20"/>
  <c r="I82" i="20" s="1"/>
  <c r="L82" i="20" s="1"/>
  <c r="D81" i="20"/>
  <c r="I81" i="20" s="1"/>
  <c r="L81" i="20" s="1"/>
  <c r="D80" i="20"/>
  <c r="I80" i="20" s="1"/>
  <c r="L80" i="20" s="1"/>
  <c r="D79" i="20"/>
  <c r="I79" i="20" s="1"/>
  <c r="L79" i="20" s="1"/>
  <c r="D78" i="20"/>
  <c r="I78" i="20" s="1"/>
  <c r="L78" i="20" s="1"/>
  <c r="D77" i="20"/>
  <c r="I77" i="20" s="1"/>
  <c r="L77" i="20" s="1"/>
  <c r="D76" i="20"/>
  <c r="I76" i="20" s="1"/>
  <c r="L76" i="20" s="1"/>
  <c r="D75" i="20"/>
  <c r="I75" i="20" s="1"/>
  <c r="D74" i="20"/>
  <c r="I74" i="20" s="1"/>
  <c r="D73" i="20"/>
  <c r="I73" i="20" s="1"/>
  <c r="D72" i="20"/>
  <c r="I72" i="20" s="1"/>
  <c r="L72" i="20" s="1"/>
  <c r="D71" i="20"/>
  <c r="I71" i="20" s="1"/>
  <c r="D70" i="20"/>
  <c r="I70" i="20" s="1"/>
  <c r="L69" i="20"/>
  <c r="K69" i="20"/>
  <c r="L68" i="20"/>
  <c r="K68" i="20"/>
  <c r="L67" i="20"/>
  <c r="K67" i="20"/>
  <c r="D66" i="20"/>
  <c r="I66" i="20" s="1"/>
  <c r="L66" i="20" s="1"/>
  <c r="D65" i="20"/>
  <c r="I65" i="20" s="1"/>
  <c r="L65" i="20" s="1"/>
  <c r="D64" i="20"/>
  <c r="I64" i="20" s="1"/>
  <c r="L64" i="20" s="1"/>
  <c r="D63" i="20"/>
  <c r="I63" i="20" s="1"/>
  <c r="K63" i="20" s="1"/>
  <c r="D62" i="20"/>
  <c r="I62" i="20" s="1"/>
  <c r="L62" i="20" s="1"/>
  <c r="D61" i="20"/>
  <c r="I61" i="20" s="1"/>
  <c r="L61" i="20" s="1"/>
  <c r="L60" i="20"/>
  <c r="K60" i="20"/>
  <c r="D59" i="20"/>
  <c r="I59" i="20" s="1"/>
  <c r="D58" i="20"/>
  <c r="I58" i="20" s="1"/>
  <c r="D57" i="20"/>
  <c r="I57" i="20" s="1"/>
  <c r="L57" i="20" s="1"/>
  <c r="D56" i="20"/>
  <c r="I56" i="20" s="1"/>
  <c r="L56" i="20" s="1"/>
  <c r="D55" i="20"/>
  <c r="I55" i="20" s="1"/>
  <c r="D54" i="20"/>
  <c r="I54" i="20" s="1"/>
  <c r="D53" i="20"/>
  <c r="I53" i="20" s="1"/>
  <c r="D52" i="20"/>
  <c r="I52" i="20" s="1"/>
  <c r="L52" i="20" s="1"/>
  <c r="D51" i="20"/>
  <c r="I51" i="20" s="1"/>
  <c r="D50" i="20"/>
  <c r="I50" i="20" s="1"/>
  <c r="D49" i="20"/>
  <c r="I49" i="20" s="1"/>
  <c r="L49" i="20" s="1"/>
  <c r="D48" i="20"/>
  <c r="I48" i="20" s="1"/>
  <c r="L48" i="20" s="1"/>
  <c r="D47" i="20"/>
  <c r="I47" i="20" s="1"/>
  <c r="D46" i="20"/>
  <c r="I46" i="20" s="1"/>
  <c r="D45" i="20"/>
  <c r="I45" i="20" s="1"/>
  <c r="D44" i="20"/>
  <c r="I44" i="20" s="1"/>
  <c r="L44" i="20" s="1"/>
  <c r="D43" i="20"/>
  <c r="I43" i="20" s="1"/>
  <c r="D42" i="20"/>
  <c r="I42" i="20" s="1"/>
  <c r="D41" i="20"/>
  <c r="I41" i="20" s="1"/>
  <c r="L41" i="20" s="1"/>
  <c r="D40" i="20"/>
  <c r="I40" i="20" s="1"/>
  <c r="L40" i="20" s="1"/>
  <c r="D39" i="20"/>
  <c r="I39" i="20" s="1"/>
  <c r="D38" i="20"/>
  <c r="I38" i="20" s="1"/>
  <c r="D37" i="20"/>
  <c r="I37" i="20" s="1"/>
  <c r="D36" i="20"/>
  <c r="I36" i="20" s="1"/>
  <c r="L36" i="20" s="1"/>
  <c r="L35" i="20"/>
  <c r="K35" i="20"/>
  <c r="D34" i="20"/>
  <c r="I34" i="20" s="1"/>
  <c r="K34" i="20" s="1"/>
  <c r="D33" i="20"/>
  <c r="I33" i="20" s="1"/>
  <c r="L33" i="20" s="1"/>
  <c r="D32" i="20"/>
  <c r="I32" i="20" s="1"/>
  <c r="L32" i="20" s="1"/>
  <c r="D31" i="20"/>
  <c r="I31" i="20" s="1"/>
  <c r="K31" i="20" s="1"/>
  <c r="D30" i="20"/>
  <c r="I30" i="20" s="1"/>
  <c r="L30" i="20" s="1"/>
  <c r="D29" i="20"/>
  <c r="I29" i="20" s="1"/>
  <c r="L29" i="20" s="1"/>
  <c r="D28" i="20"/>
  <c r="I28" i="20" s="1"/>
  <c r="L28" i="20" s="1"/>
  <c r="D27" i="20"/>
  <c r="I27" i="20" s="1"/>
  <c r="K27" i="20" s="1"/>
  <c r="D26" i="20"/>
  <c r="I26" i="20" s="1"/>
  <c r="K26" i="20" s="1"/>
  <c r="D25" i="20"/>
  <c r="I25" i="20" s="1"/>
  <c r="L25" i="20" s="1"/>
  <c r="D24" i="20"/>
  <c r="I24" i="20" s="1"/>
  <c r="L24" i="20" s="1"/>
  <c r="D23" i="20"/>
  <c r="I23" i="20" s="1"/>
  <c r="K23" i="20" s="1"/>
  <c r="L22" i="20"/>
  <c r="K22" i="20"/>
  <c r="D21" i="20"/>
  <c r="I21" i="20" s="1"/>
  <c r="D20" i="20"/>
  <c r="I20" i="20" s="1"/>
  <c r="D19" i="20"/>
  <c r="I19" i="20" s="1"/>
  <c r="L19" i="20" s="1"/>
  <c r="D18" i="20"/>
  <c r="I18" i="20" s="1"/>
  <c r="L18" i="20" s="1"/>
  <c r="D17" i="20"/>
  <c r="I17" i="20" s="1"/>
  <c r="D16" i="20"/>
  <c r="I16" i="20" s="1"/>
  <c r="L15" i="20"/>
  <c r="K15" i="20"/>
  <c r="D13" i="20"/>
  <c r="I13" i="20" s="1"/>
  <c r="D12" i="20"/>
  <c r="I12" i="20" s="1"/>
  <c r="L12" i="20" s="1"/>
  <c r="D11" i="20"/>
  <c r="L10" i="20"/>
  <c r="K10" i="20"/>
  <c r="M6" i="20"/>
  <c r="D6" i="20"/>
  <c r="K224" i="19"/>
  <c r="K223" i="19"/>
  <c r="D222" i="19"/>
  <c r="I222" i="19" s="1"/>
  <c r="K222" i="19" s="1"/>
  <c r="D221" i="19"/>
  <c r="I221" i="19" s="1"/>
  <c r="K221" i="19" s="1"/>
  <c r="D220" i="19"/>
  <c r="I220" i="19" s="1"/>
  <c r="L220" i="19" s="1"/>
  <c r="D219" i="19"/>
  <c r="I219" i="19" s="1"/>
  <c r="L219" i="19" s="1"/>
  <c r="D218" i="19"/>
  <c r="I218" i="19" s="1"/>
  <c r="K218" i="19" s="1"/>
  <c r="D217" i="19"/>
  <c r="I217" i="19" s="1"/>
  <c r="L217" i="19" s="1"/>
  <c r="D216" i="19"/>
  <c r="I216" i="19" s="1"/>
  <c r="D215" i="19"/>
  <c r="I215" i="19" s="1"/>
  <c r="D214" i="19"/>
  <c r="I214" i="19" s="1"/>
  <c r="D213" i="19"/>
  <c r="I213" i="19" s="1"/>
  <c r="D212" i="19"/>
  <c r="I212" i="19" s="1"/>
  <c r="D211" i="19"/>
  <c r="I211" i="19" s="1"/>
  <c r="D210" i="19"/>
  <c r="I210" i="19" s="1"/>
  <c r="D209" i="19"/>
  <c r="I209" i="19" s="1"/>
  <c r="D208" i="19"/>
  <c r="I208" i="19" s="1"/>
  <c r="D207" i="19"/>
  <c r="I207" i="19" s="1"/>
  <c r="D206" i="19"/>
  <c r="I206" i="19" s="1"/>
  <c r="D205" i="19"/>
  <c r="I205" i="19" s="1"/>
  <c r="D204" i="19"/>
  <c r="I204" i="19" s="1"/>
  <c r="D203" i="19"/>
  <c r="I203" i="19" s="1"/>
  <c r="D202" i="19"/>
  <c r="I202" i="19" s="1"/>
  <c r="D201" i="19"/>
  <c r="I201" i="19" s="1"/>
  <c r="L200" i="19"/>
  <c r="K200" i="19"/>
  <c r="D199" i="19"/>
  <c r="I199" i="19" s="1"/>
  <c r="L199" i="19" s="1"/>
  <c r="D198" i="19"/>
  <c r="I198" i="19" s="1"/>
  <c r="L198" i="19" s="1"/>
  <c r="D197" i="19"/>
  <c r="I197" i="19" s="1"/>
  <c r="L197" i="19" s="1"/>
  <c r="D196" i="19"/>
  <c r="I196" i="19" s="1"/>
  <c r="L196" i="19" s="1"/>
  <c r="D195" i="19"/>
  <c r="I195" i="19" s="1"/>
  <c r="L195" i="19" s="1"/>
  <c r="D194" i="19"/>
  <c r="I194" i="19" s="1"/>
  <c r="L194" i="19" s="1"/>
  <c r="D193" i="19"/>
  <c r="I193" i="19" s="1"/>
  <c r="L193" i="19" s="1"/>
  <c r="D192" i="19"/>
  <c r="I192" i="19" s="1"/>
  <c r="L192" i="19" s="1"/>
  <c r="D191" i="19"/>
  <c r="I191" i="19" s="1"/>
  <c r="L191" i="19" s="1"/>
  <c r="D190" i="19"/>
  <c r="I190" i="19" s="1"/>
  <c r="L190" i="19" s="1"/>
  <c r="D189" i="19"/>
  <c r="I189" i="19" s="1"/>
  <c r="L189" i="19" s="1"/>
  <c r="D188" i="19"/>
  <c r="I188" i="19" s="1"/>
  <c r="L188" i="19" s="1"/>
  <c r="D187" i="19"/>
  <c r="I187" i="19" s="1"/>
  <c r="L187" i="19" s="1"/>
  <c r="D186" i="19"/>
  <c r="I186" i="19" s="1"/>
  <c r="L186" i="19" s="1"/>
  <c r="D185" i="19"/>
  <c r="I185" i="19" s="1"/>
  <c r="L185" i="19" s="1"/>
  <c r="D184" i="19"/>
  <c r="I184" i="19" s="1"/>
  <c r="D183" i="19"/>
  <c r="I183" i="19" s="1"/>
  <c r="D182" i="19"/>
  <c r="I182" i="19" s="1"/>
  <c r="K182" i="19" s="1"/>
  <c r="D181" i="19"/>
  <c r="I181" i="19" s="1"/>
  <c r="K181" i="19" s="1"/>
  <c r="D180" i="19"/>
  <c r="I180" i="19" s="1"/>
  <c r="D179" i="19"/>
  <c r="I179" i="19" s="1"/>
  <c r="K179" i="19" s="1"/>
  <c r="D178" i="19"/>
  <c r="I178" i="19" s="1"/>
  <c r="D177" i="19"/>
  <c r="I177" i="19" s="1"/>
  <c r="K177" i="19" s="1"/>
  <c r="D176" i="19"/>
  <c r="I176" i="19" s="1"/>
  <c r="I175" i="19"/>
  <c r="K175" i="19" s="1"/>
  <c r="I174" i="19"/>
  <c r="L174" i="19" s="1"/>
  <c r="I173" i="19"/>
  <c r="K173" i="19" s="1"/>
  <c r="I172" i="19"/>
  <c r="L172" i="19" s="1"/>
  <c r="I171" i="19"/>
  <c r="I170" i="19"/>
  <c r="L170" i="19" s="1"/>
  <c r="D169" i="19"/>
  <c r="I169" i="19" s="1"/>
  <c r="D168" i="19"/>
  <c r="I168" i="19" s="1"/>
  <c r="K168" i="19" s="1"/>
  <c r="D167" i="19"/>
  <c r="I167" i="19" s="1"/>
  <c r="D166" i="19"/>
  <c r="I166" i="19" s="1"/>
  <c r="K166" i="19" s="1"/>
  <c r="D165" i="19"/>
  <c r="I165" i="19" s="1"/>
  <c r="D164" i="19"/>
  <c r="I164" i="19" s="1"/>
  <c r="D163" i="19"/>
  <c r="I163" i="19" s="1"/>
  <c r="D162" i="19"/>
  <c r="I162" i="19" s="1"/>
  <c r="K162" i="19" s="1"/>
  <c r="D161" i="19"/>
  <c r="I161" i="19" s="1"/>
  <c r="D160" i="19"/>
  <c r="I160" i="19" s="1"/>
  <c r="D159" i="19"/>
  <c r="I159" i="19" s="1"/>
  <c r="D158" i="19"/>
  <c r="I158" i="19" s="1"/>
  <c r="K158" i="19" s="1"/>
  <c r="D157" i="19"/>
  <c r="I157" i="19" s="1"/>
  <c r="D156" i="19"/>
  <c r="I156" i="19" s="1"/>
  <c r="D155" i="19"/>
  <c r="I155" i="19" s="1"/>
  <c r="D154" i="19"/>
  <c r="I154" i="19" s="1"/>
  <c r="K154" i="19" s="1"/>
  <c r="D153" i="19"/>
  <c r="I153" i="19" s="1"/>
  <c r="D152" i="19"/>
  <c r="I152" i="19" s="1"/>
  <c r="D151" i="19"/>
  <c r="I151" i="19" s="1"/>
  <c r="D150" i="19"/>
  <c r="I150" i="19" s="1"/>
  <c r="K150" i="19" s="1"/>
  <c r="D149" i="19"/>
  <c r="I149" i="19" s="1"/>
  <c r="D148" i="19"/>
  <c r="I148" i="19" s="1"/>
  <c r="D147" i="19"/>
  <c r="I147" i="19" s="1"/>
  <c r="D146" i="19"/>
  <c r="I146" i="19" s="1"/>
  <c r="K146" i="19" s="1"/>
  <c r="D145" i="19"/>
  <c r="I145" i="19" s="1"/>
  <c r="D144" i="19"/>
  <c r="I144" i="19" s="1"/>
  <c r="D143" i="19"/>
  <c r="I143" i="19" s="1"/>
  <c r="D142" i="19"/>
  <c r="I142" i="19" s="1"/>
  <c r="K142" i="19" s="1"/>
  <c r="D141" i="19"/>
  <c r="I141" i="19" s="1"/>
  <c r="D140" i="19"/>
  <c r="I140" i="19" s="1"/>
  <c r="D139" i="19"/>
  <c r="I139" i="19" s="1"/>
  <c r="D138" i="19"/>
  <c r="I138" i="19" s="1"/>
  <c r="K138" i="19" s="1"/>
  <c r="D137" i="19"/>
  <c r="I137" i="19" s="1"/>
  <c r="D136" i="19"/>
  <c r="I136" i="19" s="1"/>
  <c r="D135" i="19"/>
  <c r="I135" i="19" s="1"/>
  <c r="I134" i="19"/>
  <c r="K134" i="19" s="1"/>
  <c r="I133" i="19"/>
  <c r="L133" i="19" s="1"/>
  <c r="I132" i="19"/>
  <c r="K132" i="19" s="1"/>
  <c r="I131" i="19"/>
  <c r="L131" i="19" s="1"/>
  <c r="I130" i="19"/>
  <c r="K130" i="19" s="1"/>
  <c r="D129" i="19"/>
  <c r="I129" i="19" s="1"/>
  <c r="K129" i="19" s="1"/>
  <c r="D128" i="19"/>
  <c r="I128" i="19" s="1"/>
  <c r="L128" i="19" s="1"/>
  <c r="D127" i="19"/>
  <c r="I127" i="19" s="1"/>
  <c r="D126" i="19"/>
  <c r="I126" i="19" s="1"/>
  <c r="K126" i="19" s="1"/>
  <c r="D125" i="19"/>
  <c r="I125" i="19" s="1"/>
  <c r="K125" i="19" s="1"/>
  <c r="D124" i="19"/>
  <c r="I124" i="19" s="1"/>
  <c r="L124" i="19" s="1"/>
  <c r="D123" i="19"/>
  <c r="I123" i="19" s="1"/>
  <c r="D122" i="19"/>
  <c r="I122" i="19" s="1"/>
  <c r="K122" i="19" s="1"/>
  <c r="D121" i="19"/>
  <c r="I121" i="19" s="1"/>
  <c r="K121" i="19" s="1"/>
  <c r="D120" i="19"/>
  <c r="I120" i="19" s="1"/>
  <c r="K120" i="19" s="1"/>
  <c r="D119" i="19"/>
  <c r="I119" i="19" s="1"/>
  <c r="D118" i="19"/>
  <c r="I118" i="19" s="1"/>
  <c r="D117" i="19"/>
  <c r="I117" i="19" s="1"/>
  <c r="K117" i="19" s="1"/>
  <c r="D116" i="19"/>
  <c r="I116" i="19" s="1"/>
  <c r="L116" i="19" s="1"/>
  <c r="D115" i="19"/>
  <c r="I115" i="19" s="1"/>
  <c r="L115" i="19" s="1"/>
  <c r="D114" i="19"/>
  <c r="I114" i="19" s="1"/>
  <c r="D113" i="19"/>
  <c r="I113" i="19" s="1"/>
  <c r="K113" i="19" s="1"/>
  <c r="D112" i="19"/>
  <c r="I112" i="19" s="1"/>
  <c r="L112" i="19" s="1"/>
  <c r="D111" i="19"/>
  <c r="I111" i="19" s="1"/>
  <c r="L111" i="19" s="1"/>
  <c r="L110" i="19"/>
  <c r="K110" i="19"/>
  <c r="D109" i="19"/>
  <c r="I109" i="19" s="1"/>
  <c r="L109" i="19" s="1"/>
  <c r="D108" i="19"/>
  <c r="I108" i="19" s="1"/>
  <c r="D107" i="19"/>
  <c r="I107" i="19" s="1"/>
  <c r="D106" i="19"/>
  <c r="I106" i="19" s="1"/>
  <c r="L106" i="19" s="1"/>
  <c r="D105" i="19"/>
  <c r="I105" i="19" s="1"/>
  <c r="D104" i="19"/>
  <c r="I104" i="19" s="1"/>
  <c r="D103" i="19"/>
  <c r="I103" i="19" s="1"/>
  <c r="D102" i="19"/>
  <c r="I102" i="19" s="1"/>
  <c r="L102" i="19" s="1"/>
  <c r="D101" i="19"/>
  <c r="I101" i="19" s="1"/>
  <c r="L101" i="19" s="1"/>
  <c r="D100" i="19"/>
  <c r="I100" i="19" s="1"/>
  <c r="L100" i="19" s="1"/>
  <c r="D99" i="19"/>
  <c r="I99" i="19" s="1"/>
  <c r="L99" i="19" s="1"/>
  <c r="D98" i="19"/>
  <c r="I98" i="19" s="1"/>
  <c r="L98" i="19" s="1"/>
  <c r="L97" i="19"/>
  <c r="K97" i="19"/>
  <c r="L96" i="19"/>
  <c r="K96" i="19"/>
  <c r="L95" i="19"/>
  <c r="K95" i="19"/>
  <c r="L94" i="19"/>
  <c r="K94" i="19"/>
  <c r="L93" i="19"/>
  <c r="K93" i="19"/>
  <c r="L92" i="19"/>
  <c r="K92" i="19"/>
  <c r="L91" i="19"/>
  <c r="K91" i="19"/>
  <c r="L90" i="19"/>
  <c r="K90" i="19"/>
  <c r="D89" i="19"/>
  <c r="I89" i="19" s="1"/>
  <c r="L89" i="19" s="1"/>
  <c r="D88" i="19"/>
  <c r="I88" i="19" s="1"/>
  <c r="K88" i="19" s="1"/>
  <c r="D87" i="19"/>
  <c r="I87" i="19" s="1"/>
  <c r="K87" i="19" s="1"/>
  <c r="D86" i="19"/>
  <c r="I86" i="19" s="1"/>
  <c r="L86" i="19" s="1"/>
  <c r="D85" i="19"/>
  <c r="I85" i="19" s="1"/>
  <c r="L85" i="19" s="1"/>
  <c r="D84" i="19"/>
  <c r="I84" i="19" s="1"/>
  <c r="K84" i="19" s="1"/>
  <c r="D83" i="19"/>
  <c r="I83" i="19" s="1"/>
  <c r="K83" i="19" s="1"/>
  <c r="D82" i="19"/>
  <c r="I82" i="19" s="1"/>
  <c r="L82" i="19" s="1"/>
  <c r="D81" i="19"/>
  <c r="I81" i="19" s="1"/>
  <c r="L81" i="19" s="1"/>
  <c r="D80" i="19"/>
  <c r="I80" i="19" s="1"/>
  <c r="K80" i="19" s="1"/>
  <c r="D79" i="19"/>
  <c r="I79" i="19" s="1"/>
  <c r="K79" i="19" s="1"/>
  <c r="D78" i="19"/>
  <c r="I78" i="19" s="1"/>
  <c r="L78" i="19" s="1"/>
  <c r="D77" i="19"/>
  <c r="I77" i="19" s="1"/>
  <c r="L77" i="19" s="1"/>
  <c r="D76" i="19"/>
  <c r="I76" i="19" s="1"/>
  <c r="K76" i="19" s="1"/>
  <c r="D75" i="19"/>
  <c r="I75" i="19" s="1"/>
  <c r="K75" i="19" s="1"/>
  <c r="D74" i="19"/>
  <c r="I74" i="19" s="1"/>
  <c r="L74" i="19" s="1"/>
  <c r="D73" i="19"/>
  <c r="I73" i="19" s="1"/>
  <c r="L73" i="19" s="1"/>
  <c r="D72" i="19"/>
  <c r="I72" i="19" s="1"/>
  <c r="K72" i="19" s="1"/>
  <c r="D71" i="19"/>
  <c r="I71" i="19" s="1"/>
  <c r="K71" i="19" s="1"/>
  <c r="D70" i="19"/>
  <c r="I70" i="19" s="1"/>
  <c r="L70" i="19" s="1"/>
  <c r="L69" i="19"/>
  <c r="K69" i="19"/>
  <c r="L68" i="19"/>
  <c r="K68" i="19"/>
  <c r="L67" i="19"/>
  <c r="K67" i="19"/>
  <c r="D66" i="19"/>
  <c r="I66" i="19" s="1"/>
  <c r="D65" i="19"/>
  <c r="I65" i="19" s="1"/>
  <c r="L65" i="19" s="1"/>
  <c r="D64" i="19"/>
  <c r="I64" i="19" s="1"/>
  <c r="D63" i="19"/>
  <c r="I63" i="19" s="1"/>
  <c r="L63" i="19" s="1"/>
  <c r="D62" i="19"/>
  <c r="I62" i="19" s="1"/>
  <c r="D61" i="19"/>
  <c r="I61" i="19" s="1"/>
  <c r="L61" i="19" s="1"/>
  <c r="L60" i="19"/>
  <c r="K60" i="19"/>
  <c r="D59" i="19"/>
  <c r="I59" i="19" s="1"/>
  <c r="K59" i="19" s="1"/>
  <c r="D58" i="19"/>
  <c r="I58" i="19" s="1"/>
  <c r="L58" i="19" s="1"/>
  <c r="D57" i="19"/>
  <c r="I57" i="19" s="1"/>
  <c r="L57" i="19" s="1"/>
  <c r="D56" i="19"/>
  <c r="I56" i="19" s="1"/>
  <c r="L56" i="19" s="1"/>
  <c r="D55" i="19"/>
  <c r="I55" i="19" s="1"/>
  <c r="K55" i="19" s="1"/>
  <c r="D54" i="19"/>
  <c r="I54" i="19" s="1"/>
  <c r="L54" i="19" s="1"/>
  <c r="D53" i="19"/>
  <c r="I53" i="19" s="1"/>
  <c r="L53" i="19" s="1"/>
  <c r="D52" i="19"/>
  <c r="I52" i="19" s="1"/>
  <c r="L52" i="19" s="1"/>
  <c r="D51" i="19"/>
  <c r="I51" i="19" s="1"/>
  <c r="K51" i="19" s="1"/>
  <c r="D50" i="19"/>
  <c r="I50" i="19" s="1"/>
  <c r="L50" i="19" s="1"/>
  <c r="D49" i="19"/>
  <c r="I49" i="19" s="1"/>
  <c r="L49" i="19" s="1"/>
  <c r="D48" i="19"/>
  <c r="I48" i="19" s="1"/>
  <c r="L48" i="19" s="1"/>
  <c r="D47" i="19"/>
  <c r="I47" i="19" s="1"/>
  <c r="K47" i="19" s="1"/>
  <c r="D46" i="19"/>
  <c r="I46" i="19" s="1"/>
  <c r="L46" i="19" s="1"/>
  <c r="D45" i="19"/>
  <c r="I45" i="19" s="1"/>
  <c r="L45" i="19" s="1"/>
  <c r="D44" i="19"/>
  <c r="I44" i="19" s="1"/>
  <c r="L44" i="19" s="1"/>
  <c r="D43" i="19"/>
  <c r="I43" i="19" s="1"/>
  <c r="K43" i="19" s="1"/>
  <c r="D42" i="19"/>
  <c r="I42" i="19" s="1"/>
  <c r="L42" i="19" s="1"/>
  <c r="D41" i="19"/>
  <c r="I41" i="19" s="1"/>
  <c r="L41" i="19" s="1"/>
  <c r="D40" i="19"/>
  <c r="I40" i="19" s="1"/>
  <c r="K40" i="19" s="1"/>
  <c r="D39" i="19"/>
  <c r="I39" i="19" s="1"/>
  <c r="K39" i="19" s="1"/>
  <c r="D38" i="19"/>
  <c r="I38" i="19" s="1"/>
  <c r="D37" i="19"/>
  <c r="I37" i="19" s="1"/>
  <c r="D36" i="19"/>
  <c r="I36" i="19" s="1"/>
  <c r="L35" i="19"/>
  <c r="K35" i="19"/>
  <c r="D34" i="19"/>
  <c r="I34" i="19" s="1"/>
  <c r="D33" i="19"/>
  <c r="I33" i="19" s="1"/>
  <c r="D32" i="19"/>
  <c r="I32" i="19" s="1"/>
  <c r="D31" i="19"/>
  <c r="I31" i="19" s="1"/>
  <c r="D30" i="19"/>
  <c r="I30" i="19" s="1"/>
  <c r="D29" i="19"/>
  <c r="I29" i="19" s="1"/>
  <c r="D28" i="19"/>
  <c r="I28" i="19" s="1"/>
  <c r="D27" i="19"/>
  <c r="I27" i="19" s="1"/>
  <c r="D26" i="19"/>
  <c r="I26" i="19" s="1"/>
  <c r="D25" i="19"/>
  <c r="I25" i="19" s="1"/>
  <c r="D24" i="19"/>
  <c r="I24" i="19" s="1"/>
  <c r="D23" i="19"/>
  <c r="I23" i="19" s="1"/>
  <c r="L22" i="19"/>
  <c r="K22" i="19"/>
  <c r="D21" i="19"/>
  <c r="I21" i="19" s="1"/>
  <c r="D20" i="19"/>
  <c r="I20" i="19" s="1"/>
  <c r="D19" i="19"/>
  <c r="I19" i="19" s="1"/>
  <c r="D18" i="19"/>
  <c r="I18" i="19" s="1"/>
  <c r="D17" i="19"/>
  <c r="I17" i="19" s="1"/>
  <c r="D16" i="19"/>
  <c r="I16" i="19" s="1"/>
  <c r="L15" i="19"/>
  <c r="K15" i="19"/>
  <c r="D13" i="19"/>
  <c r="I13" i="19" s="1"/>
  <c r="D12" i="19"/>
  <c r="I12" i="19" s="1"/>
  <c r="D11" i="19"/>
  <c r="L10" i="19"/>
  <c r="K10" i="19"/>
  <c r="M6" i="19"/>
  <c r="D6" i="19"/>
  <c r="D222" i="15"/>
  <c r="I222" i="15" s="1"/>
  <c r="K222" i="15" s="1"/>
  <c r="D221" i="15"/>
  <c r="I221" i="15" s="1"/>
  <c r="D220" i="15"/>
  <c r="I220" i="15" s="1"/>
  <c r="D219" i="15"/>
  <c r="I219" i="15" s="1"/>
  <c r="L219" i="15" s="1"/>
  <c r="D218" i="15"/>
  <c r="I218" i="15" s="1"/>
  <c r="D217" i="15"/>
  <c r="I217" i="15" s="1"/>
  <c r="D216" i="15"/>
  <c r="I216" i="15" s="1"/>
  <c r="D215" i="15"/>
  <c r="I215" i="15" s="1"/>
  <c r="L215" i="15" s="1"/>
  <c r="D214" i="15"/>
  <c r="I214" i="15" s="1"/>
  <c r="K214" i="15" s="1"/>
  <c r="D213" i="15"/>
  <c r="I213" i="15" s="1"/>
  <c r="L213" i="15" s="1"/>
  <c r="D212" i="15"/>
  <c r="I212" i="15" s="1"/>
  <c r="D211" i="15"/>
  <c r="I211" i="15" s="1"/>
  <c r="L211" i="15" s="1"/>
  <c r="D210" i="15"/>
  <c r="I210" i="15" s="1"/>
  <c r="K210" i="15" s="1"/>
  <c r="D209" i="15"/>
  <c r="I209" i="15" s="1"/>
  <c r="L209" i="15" s="1"/>
  <c r="D208" i="15"/>
  <c r="I208" i="15" s="1"/>
  <c r="D207" i="15"/>
  <c r="I207" i="15" s="1"/>
  <c r="L207" i="15" s="1"/>
  <c r="D206" i="15"/>
  <c r="I206" i="15" s="1"/>
  <c r="K206" i="15" s="1"/>
  <c r="D205" i="15"/>
  <c r="I205" i="15" s="1"/>
  <c r="L205" i="15" s="1"/>
  <c r="D204" i="15"/>
  <c r="I204" i="15" s="1"/>
  <c r="D203" i="15"/>
  <c r="I203" i="15" s="1"/>
  <c r="L203" i="15" s="1"/>
  <c r="D202" i="15"/>
  <c r="I202" i="15" s="1"/>
  <c r="K202" i="15" s="1"/>
  <c r="D201" i="15"/>
  <c r="I201" i="15" s="1"/>
  <c r="L201" i="15" s="1"/>
  <c r="D222" i="13"/>
  <c r="I222" i="13" s="1"/>
  <c r="D221" i="13"/>
  <c r="I221" i="13" s="1"/>
  <c r="D220" i="13"/>
  <c r="I220" i="13" s="1"/>
  <c r="L220" i="13" s="1"/>
  <c r="D219" i="13"/>
  <c r="I219" i="13" s="1"/>
  <c r="L219" i="13" s="1"/>
  <c r="D218" i="13"/>
  <c r="I218" i="13" s="1"/>
  <c r="D217" i="13"/>
  <c r="I217" i="13" s="1"/>
  <c r="D216" i="13"/>
  <c r="I216" i="13" s="1"/>
  <c r="D215" i="13"/>
  <c r="I215" i="13" s="1"/>
  <c r="K215" i="13" s="1"/>
  <c r="D214" i="13"/>
  <c r="I214" i="13" s="1"/>
  <c r="K214" i="13" s="1"/>
  <c r="D213" i="13"/>
  <c r="I213" i="13" s="1"/>
  <c r="K213" i="13" s="1"/>
  <c r="D212" i="13"/>
  <c r="I212" i="13" s="1"/>
  <c r="D211" i="13"/>
  <c r="I211" i="13" s="1"/>
  <c r="K211" i="13" s="1"/>
  <c r="D210" i="13"/>
  <c r="I210" i="13" s="1"/>
  <c r="K210" i="13" s="1"/>
  <c r="D209" i="13"/>
  <c r="I209" i="13" s="1"/>
  <c r="L209" i="13" s="1"/>
  <c r="D208" i="13"/>
  <c r="I208" i="13" s="1"/>
  <c r="D207" i="13"/>
  <c r="I207" i="13" s="1"/>
  <c r="K207" i="13" s="1"/>
  <c r="D206" i="13"/>
  <c r="I206" i="13" s="1"/>
  <c r="K206" i="13" s="1"/>
  <c r="D205" i="13"/>
  <c r="D204" i="13"/>
  <c r="I204" i="13" s="1"/>
  <c r="D203" i="13"/>
  <c r="I203" i="13" s="1"/>
  <c r="K203" i="13" s="1"/>
  <c r="D202" i="13"/>
  <c r="I202" i="13" s="1"/>
  <c r="K202" i="13" s="1"/>
  <c r="D201" i="13"/>
  <c r="I201" i="13" s="1"/>
  <c r="K201" i="13" s="1"/>
  <c r="D222" i="11"/>
  <c r="I222" i="11" s="1"/>
  <c r="D221" i="11"/>
  <c r="I221" i="11" s="1"/>
  <c r="K221" i="11" s="1"/>
  <c r="D220" i="11"/>
  <c r="I220" i="11" s="1"/>
  <c r="K220" i="11" s="1"/>
  <c r="D219" i="11"/>
  <c r="I219" i="11" s="1"/>
  <c r="D218" i="11"/>
  <c r="I218" i="11" s="1"/>
  <c r="D217" i="11"/>
  <c r="I217" i="11" s="1"/>
  <c r="D216" i="11"/>
  <c r="I216" i="11" s="1"/>
  <c r="D215" i="11"/>
  <c r="I215" i="11" s="1"/>
  <c r="D214" i="11"/>
  <c r="I214" i="11" s="1"/>
  <c r="K214" i="11" s="1"/>
  <c r="D213" i="11"/>
  <c r="I213" i="11" s="1"/>
  <c r="K213" i="11" s="1"/>
  <c r="D212" i="11"/>
  <c r="I212" i="11" s="1"/>
  <c r="D211" i="11"/>
  <c r="I211" i="11" s="1"/>
  <c r="D210" i="11"/>
  <c r="I210" i="11" s="1"/>
  <c r="K210" i="11" s="1"/>
  <c r="D209" i="11"/>
  <c r="I209" i="11" s="1"/>
  <c r="D208" i="11"/>
  <c r="I208" i="11" s="1"/>
  <c r="D207" i="11"/>
  <c r="I207" i="11" s="1"/>
  <c r="D206" i="11"/>
  <c r="I206" i="11" s="1"/>
  <c r="K206" i="11" s="1"/>
  <c r="D205" i="11"/>
  <c r="I205" i="11" s="1"/>
  <c r="K205" i="11" s="1"/>
  <c r="D204" i="11"/>
  <c r="I204" i="11" s="1"/>
  <c r="D203" i="11"/>
  <c r="I203" i="11" s="1"/>
  <c r="D202" i="11"/>
  <c r="D201" i="11"/>
  <c r="I201" i="11" s="1"/>
  <c r="K201" i="11" s="1"/>
  <c r="D222" i="10"/>
  <c r="I222" i="10" s="1"/>
  <c r="K222" i="10" s="1"/>
  <c r="D221" i="10"/>
  <c r="I221" i="10" s="1"/>
  <c r="D220" i="10"/>
  <c r="I220" i="10" s="1"/>
  <c r="K220" i="10" s="1"/>
  <c r="D219" i="10"/>
  <c r="I219" i="10" s="1"/>
  <c r="D218" i="10"/>
  <c r="I218" i="10" s="1"/>
  <c r="D217" i="10"/>
  <c r="I217" i="10" s="1"/>
  <c r="D216" i="10"/>
  <c r="I216" i="10" s="1"/>
  <c r="D215" i="10"/>
  <c r="I215" i="10" s="1"/>
  <c r="K215" i="10" s="1"/>
  <c r="D214" i="10"/>
  <c r="I214" i="10" s="1"/>
  <c r="K214" i="10" s="1"/>
  <c r="D213" i="10"/>
  <c r="I213" i="10" s="1"/>
  <c r="D212" i="10"/>
  <c r="I212" i="10" s="1"/>
  <c r="D211" i="10"/>
  <c r="I211" i="10" s="1"/>
  <c r="K211" i="10" s="1"/>
  <c r="D210" i="10"/>
  <c r="I210" i="10" s="1"/>
  <c r="K210" i="10" s="1"/>
  <c r="D209" i="10"/>
  <c r="I209" i="10" s="1"/>
  <c r="D208" i="10"/>
  <c r="I208" i="10" s="1"/>
  <c r="D207" i="10"/>
  <c r="I207" i="10" s="1"/>
  <c r="K207" i="10" s="1"/>
  <c r="D206" i="10"/>
  <c r="I206" i="10" s="1"/>
  <c r="K206" i="10" s="1"/>
  <c r="D205" i="10"/>
  <c r="I205" i="10" s="1"/>
  <c r="D204" i="10"/>
  <c r="I204" i="10" s="1"/>
  <c r="D203" i="10"/>
  <c r="I203" i="10" s="1"/>
  <c r="K203" i="10" s="1"/>
  <c r="D202" i="10"/>
  <c r="I202" i="10" s="1"/>
  <c r="K202" i="10" s="1"/>
  <c r="D201" i="10"/>
  <c r="I201" i="10" s="1"/>
  <c r="K224" i="15"/>
  <c r="K223" i="15"/>
  <c r="L200" i="15"/>
  <c r="K200" i="15"/>
  <c r="D199" i="15"/>
  <c r="I199" i="15" s="1"/>
  <c r="K199" i="15" s="1"/>
  <c r="D198" i="15"/>
  <c r="I198" i="15" s="1"/>
  <c r="K198" i="15" s="1"/>
  <c r="D197" i="15"/>
  <c r="I197" i="15" s="1"/>
  <c r="K197" i="15" s="1"/>
  <c r="D196" i="15"/>
  <c r="I196" i="15" s="1"/>
  <c r="K196" i="15" s="1"/>
  <c r="D195" i="15"/>
  <c r="I195" i="15" s="1"/>
  <c r="K195" i="15" s="1"/>
  <c r="D194" i="15"/>
  <c r="I194" i="15" s="1"/>
  <c r="K194" i="15" s="1"/>
  <c r="D193" i="15"/>
  <c r="I193" i="15" s="1"/>
  <c r="K193" i="15" s="1"/>
  <c r="D192" i="15"/>
  <c r="I192" i="15" s="1"/>
  <c r="D191" i="15"/>
  <c r="I191" i="15" s="1"/>
  <c r="K191" i="15" s="1"/>
  <c r="D190" i="15"/>
  <c r="I190" i="15" s="1"/>
  <c r="K190" i="15" s="1"/>
  <c r="D189" i="15"/>
  <c r="I189" i="15" s="1"/>
  <c r="K189" i="15" s="1"/>
  <c r="D188" i="15"/>
  <c r="I188" i="15" s="1"/>
  <c r="K188" i="15" s="1"/>
  <c r="D187" i="15"/>
  <c r="I187" i="15" s="1"/>
  <c r="K187" i="15" s="1"/>
  <c r="D186" i="15"/>
  <c r="I186" i="15" s="1"/>
  <c r="K186" i="15" s="1"/>
  <c r="D185" i="15"/>
  <c r="I185" i="15" s="1"/>
  <c r="K185" i="15" s="1"/>
  <c r="D184" i="15"/>
  <c r="I184" i="15" s="1"/>
  <c r="D183" i="15"/>
  <c r="I183" i="15" s="1"/>
  <c r="K183" i="15" s="1"/>
  <c r="D182" i="15"/>
  <c r="I182" i="15" s="1"/>
  <c r="K182" i="15" s="1"/>
  <c r="D181" i="15"/>
  <c r="I181" i="15" s="1"/>
  <c r="K181" i="15" s="1"/>
  <c r="D180" i="15"/>
  <c r="I180" i="15" s="1"/>
  <c r="K180" i="15" s="1"/>
  <c r="D179" i="15"/>
  <c r="I179" i="15" s="1"/>
  <c r="K179" i="15" s="1"/>
  <c r="D178" i="15"/>
  <c r="I178" i="15" s="1"/>
  <c r="K178" i="15" s="1"/>
  <c r="D177" i="15"/>
  <c r="I177" i="15" s="1"/>
  <c r="K177" i="15" s="1"/>
  <c r="D176" i="15"/>
  <c r="I176" i="15" s="1"/>
  <c r="I175" i="15"/>
  <c r="K175" i="15" s="1"/>
  <c r="I174" i="15"/>
  <c r="L174" i="15" s="1"/>
  <c r="I173" i="15"/>
  <c r="I172" i="15"/>
  <c r="L172" i="15" s="1"/>
  <c r="I171" i="15"/>
  <c r="K171" i="15" s="1"/>
  <c r="I170" i="15"/>
  <c r="L170" i="15" s="1"/>
  <c r="D169" i="15"/>
  <c r="I169" i="15" s="1"/>
  <c r="D168" i="15"/>
  <c r="I168" i="15" s="1"/>
  <c r="D167" i="15"/>
  <c r="I167" i="15" s="1"/>
  <c r="D166" i="15"/>
  <c r="I166" i="15" s="1"/>
  <c r="D165" i="15"/>
  <c r="I165" i="15" s="1"/>
  <c r="D164" i="15"/>
  <c r="I164" i="15" s="1"/>
  <c r="D163" i="15"/>
  <c r="I163" i="15" s="1"/>
  <c r="D162" i="15"/>
  <c r="I162" i="15" s="1"/>
  <c r="D161" i="15"/>
  <c r="I161" i="15" s="1"/>
  <c r="D160" i="15"/>
  <c r="I160" i="15" s="1"/>
  <c r="D159" i="15"/>
  <c r="I159" i="15" s="1"/>
  <c r="D158" i="15"/>
  <c r="I158" i="15" s="1"/>
  <c r="D157" i="15"/>
  <c r="I157" i="15" s="1"/>
  <c r="D156" i="15"/>
  <c r="I156" i="15" s="1"/>
  <c r="D155" i="15"/>
  <c r="I155" i="15" s="1"/>
  <c r="D154" i="15"/>
  <c r="I154" i="15" s="1"/>
  <c r="D153" i="15"/>
  <c r="I153" i="15" s="1"/>
  <c r="D152" i="15"/>
  <c r="I152" i="15" s="1"/>
  <c r="D151" i="15"/>
  <c r="I151" i="15" s="1"/>
  <c r="D150" i="15"/>
  <c r="I150" i="15" s="1"/>
  <c r="D149" i="15"/>
  <c r="I149" i="15" s="1"/>
  <c r="D148" i="15"/>
  <c r="I148" i="15" s="1"/>
  <c r="D147" i="15"/>
  <c r="I147" i="15" s="1"/>
  <c r="D146" i="15"/>
  <c r="I146" i="15" s="1"/>
  <c r="D145" i="15"/>
  <c r="I145" i="15" s="1"/>
  <c r="D144" i="15"/>
  <c r="I144" i="15" s="1"/>
  <c r="D143" i="15"/>
  <c r="I143" i="15" s="1"/>
  <c r="D142" i="15"/>
  <c r="I142" i="15" s="1"/>
  <c r="D141" i="15"/>
  <c r="I141" i="15" s="1"/>
  <c r="D140" i="15"/>
  <c r="I140" i="15" s="1"/>
  <c r="D139" i="15"/>
  <c r="I139" i="15" s="1"/>
  <c r="D138" i="15"/>
  <c r="I138" i="15" s="1"/>
  <c r="D137" i="15"/>
  <c r="I137" i="15" s="1"/>
  <c r="D136" i="15"/>
  <c r="I136" i="15" s="1"/>
  <c r="D135" i="15"/>
  <c r="I135" i="15" s="1"/>
  <c r="I134" i="15"/>
  <c r="I133" i="15"/>
  <c r="L133" i="15" s="1"/>
  <c r="I132" i="15"/>
  <c r="K132" i="15" s="1"/>
  <c r="I131" i="15"/>
  <c r="L131" i="15" s="1"/>
  <c r="I130" i="15"/>
  <c r="D129" i="15"/>
  <c r="I129" i="15" s="1"/>
  <c r="D128" i="15"/>
  <c r="I128" i="15" s="1"/>
  <c r="D127" i="15"/>
  <c r="I127" i="15" s="1"/>
  <c r="D126" i="15"/>
  <c r="I126" i="15" s="1"/>
  <c r="D125" i="15"/>
  <c r="I125" i="15" s="1"/>
  <c r="D124" i="15"/>
  <c r="I124" i="15" s="1"/>
  <c r="D123" i="15"/>
  <c r="I123" i="15" s="1"/>
  <c r="D122" i="15"/>
  <c r="I122" i="15" s="1"/>
  <c r="D121" i="15"/>
  <c r="I121" i="15" s="1"/>
  <c r="L121" i="15" s="1"/>
  <c r="D120" i="15"/>
  <c r="I120" i="15" s="1"/>
  <c r="L120" i="15" s="1"/>
  <c r="D119" i="15"/>
  <c r="I119" i="15" s="1"/>
  <c r="L119" i="15" s="1"/>
  <c r="D118" i="15"/>
  <c r="I118" i="15" s="1"/>
  <c r="L118" i="15" s="1"/>
  <c r="D117" i="15"/>
  <c r="I117" i="15" s="1"/>
  <c r="L117" i="15" s="1"/>
  <c r="D116" i="15"/>
  <c r="I116" i="15" s="1"/>
  <c r="L116" i="15" s="1"/>
  <c r="D115" i="15"/>
  <c r="I115" i="15" s="1"/>
  <c r="L115" i="15" s="1"/>
  <c r="D114" i="15"/>
  <c r="I114" i="15" s="1"/>
  <c r="L114" i="15" s="1"/>
  <c r="D113" i="15"/>
  <c r="I113" i="15" s="1"/>
  <c r="L113" i="15" s="1"/>
  <c r="D112" i="15"/>
  <c r="I112" i="15" s="1"/>
  <c r="L112" i="15" s="1"/>
  <c r="D111" i="15"/>
  <c r="I111" i="15" s="1"/>
  <c r="L111" i="15" s="1"/>
  <c r="L110" i="15"/>
  <c r="K110" i="15"/>
  <c r="D109" i="15"/>
  <c r="I109" i="15" s="1"/>
  <c r="L109" i="15" s="1"/>
  <c r="D108" i="15"/>
  <c r="I108" i="15" s="1"/>
  <c r="L108" i="15" s="1"/>
  <c r="D107" i="15"/>
  <c r="I107" i="15" s="1"/>
  <c r="L107" i="15" s="1"/>
  <c r="D106" i="15"/>
  <c r="I106" i="15" s="1"/>
  <c r="L106" i="15" s="1"/>
  <c r="D105" i="15"/>
  <c r="I105" i="15" s="1"/>
  <c r="L105" i="15" s="1"/>
  <c r="D104" i="15"/>
  <c r="I104" i="15" s="1"/>
  <c r="L104" i="15" s="1"/>
  <c r="D103" i="15"/>
  <c r="I103" i="15" s="1"/>
  <c r="L103" i="15" s="1"/>
  <c r="D102" i="15"/>
  <c r="I102" i="15" s="1"/>
  <c r="L102" i="15" s="1"/>
  <c r="D101" i="15"/>
  <c r="I101" i="15" s="1"/>
  <c r="L101" i="15" s="1"/>
  <c r="D100" i="15"/>
  <c r="I100" i="15" s="1"/>
  <c r="L100" i="15" s="1"/>
  <c r="D99" i="15"/>
  <c r="I99" i="15" s="1"/>
  <c r="L99" i="15" s="1"/>
  <c r="D98" i="15"/>
  <c r="I98" i="15" s="1"/>
  <c r="L98" i="15" s="1"/>
  <c r="L97" i="15"/>
  <c r="K97" i="15"/>
  <c r="L96" i="15"/>
  <c r="K96" i="15"/>
  <c r="L95" i="15"/>
  <c r="K95" i="15"/>
  <c r="L94" i="15"/>
  <c r="K94" i="15"/>
  <c r="L93" i="15"/>
  <c r="K93" i="15"/>
  <c r="L92" i="15"/>
  <c r="K92" i="15"/>
  <c r="L91" i="15"/>
  <c r="K91" i="15"/>
  <c r="L90" i="15"/>
  <c r="K90" i="15"/>
  <c r="D89" i="15"/>
  <c r="I89" i="15" s="1"/>
  <c r="D88" i="15"/>
  <c r="I88" i="15" s="1"/>
  <c r="D87" i="15"/>
  <c r="I87" i="15" s="1"/>
  <c r="D86" i="15"/>
  <c r="I86" i="15" s="1"/>
  <c r="L86" i="15" s="1"/>
  <c r="D85" i="15"/>
  <c r="I85" i="15" s="1"/>
  <c r="D84" i="15"/>
  <c r="I84" i="15" s="1"/>
  <c r="D83" i="15"/>
  <c r="I83" i="15" s="1"/>
  <c r="L83" i="15" s="1"/>
  <c r="D82" i="15"/>
  <c r="I82" i="15" s="1"/>
  <c r="L82" i="15" s="1"/>
  <c r="D81" i="15"/>
  <c r="I81" i="15" s="1"/>
  <c r="D80" i="15"/>
  <c r="I80" i="15" s="1"/>
  <c r="D79" i="15"/>
  <c r="I79" i="15" s="1"/>
  <c r="L79" i="15" s="1"/>
  <c r="D78" i="15"/>
  <c r="I78" i="15" s="1"/>
  <c r="L78" i="15" s="1"/>
  <c r="D77" i="15"/>
  <c r="I77" i="15" s="1"/>
  <c r="D76" i="15"/>
  <c r="I76" i="15" s="1"/>
  <c r="L76" i="15" s="1"/>
  <c r="D75" i="15"/>
  <c r="I75" i="15" s="1"/>
  <c r="L75" i="15" s="1"/>
  <c r="D74" i="15"/>
  <c r="I74" i="15" s="1"/>
  <c r="L74" i="15" s="1"/>
  <c r="D73" i="15"/>
  <c r="I73" i="15" s="1"/>
  <c r="D72" i="15"/>
  <c r="I72" i="15" s="1"/>
  <c r="L72" i="15" s="1"/>
  <c r="D71" i="15"/>
  <c r="I71" i="15" s="1"/>
  <c r="L71" i="15" s="1"/>
  <c r="D70" i="15"/>
  <c r="I70" i="15" s="1"/>
  <c r="L70" i="15" s="1"/>
  <c r="L69" i="15"/>
  <c r="K69" i="15"/>
  <c r="L68" i="15"/>
  <c r="K68" i="15"/>
  <c r="L67" i="15"/>
  <c r="K67" i="15"/>
  <c r="D66" i="15"/>
  <c r="I66" i="15" s="1"/>
  <c r="L66" i="15" s="1"/>
  <c r="D65" i="15"/>
  <c r="I65" i="15" s="1"/>
  <c r="D64" i="15"/>
  <c r="I64" i="15" s="1"/>
  <c r="L64" i="15" s="1"/>
  <c r="D63" i="15"/>
  <c r="I63" i="15" s="1"/>
  <c r="L63" i="15" s="1"/>
  <c r="D62" i="15"/>
  <c r="I62" i="15" s="1"/>
  <c r="L62" i="15" s="1"/>
  <c r="D61" i="15"/>
  <c r="I61" i="15" s="1"/>
  <c r="L60" i="15"/>
  <c r="K60" i="15"/>
  <c r="D59" i="15"/>
  <c r="I59" i="15" s="1"/>
  <c r="D58" i="15"/>
  <c r="I58" i="15" s="1"/>
  <c r="D57" i="15"/>
  <c r="I57" i="15" s="1"/>
  <c r="D56" i="15"/>
  <c r="I56" i="15" s="1"/>
  <c r="D55" i="15"/>
  <c r="I55" i="15" s="1"/>
  <c r="D54" i="15"/>
  <c r="I54" i="15" s="1"/>
  <c r="D53" i="15"/>
  <c r="I53" i="15" s="1"/>
  <c r="D52" i="15"/>
  <c r="I52" i="15" s="1"/>
  <c r="D51" i="15"/>
  <c r="I51" i="15" s="1"/>
  <c r="D50" i="15"/>
  <c r="I50" i="15" s="1"/>
  <c r="D49" i="15"/>
  <c r="I49" i="15" s="1"/>
  <c r="D48" i="15"/>
  <c r="I48" i="15" s="1"/>
  <c r="D47" i="15"/>
  <c r="I47" i="15" s="1"/>
  <c r="D46" i="15"/>
  <c r="I46" i="15" s="1"/>
  <c r="D45" i="15"/>
  <c r="I45" i="15" s="1"/>
  <c r="D44" i="15"/>
  <c r="I44" i="15" s="1"/>
  <c r="D43" i="15"/>
  <c r="I43" i="15" s="1"/>
  <c r="D42" i="15"/>
  <c r="I42" i="15" s="1"/>
  <c r="D41" i="15"/>
  <c r="I41" i="15" s="1"/>
  <c r="D40" i="15"/>
  <c r="I40" i="15" s="1"/>
  <c r="D39" i="15"/>
  <c r="I39" i="15" s="1"/>
  <c r="D38" i="15"/>
  <c r="I38" i="15" s="1"/>
  <c r="D37" i="15"/>
  <c r="I37" i="15" s="1"/>
  <c r="D36" i="15"/>
  <c r="I36" i="15" s="1"/>
  <c r="L35" i="15"/>
  <c r="K35" i="15"/>
  <c r="D34" i="15"/>
  <c r="I34" i="15" s="1"/>
  <c r="L34" i="15" s="1"/>
  <c r="D33" i="15"/>
  <c r="I33" i="15" s="1"/>
  <c r="D32" i="15"/>
  <c r="I32" i="15" s="1"/>
  <c r="L32" i="15" s="1"/>
  <c r="D31" i="15"/>
  <c r="I31" i="15" s="1"/>
  <c r="L31" i="15" s="1"/>
  <c r="D30" i="15"/>
  <c r="I30" i="15" s="1"/>
  <c r="L30" i="15" s="1"/>
  <c r="D29" i="15"/>
  <c r="I29" i="15" s="1"/>
  <c r="D28" i="15"/>
  <c r="I28" i="15" s="1"/>
  <c r="L28" i="15" s="1"/>
  <c r="D27" i="15"/>
  <c r="I27" i="15" s="1"/>
  <c r="L27" i="15" s="1"/>
  <c r="D26" i="15"/>
  <c r="I26" i="15" s="1"/>
  <c r="L26" i="15" s="1"/>
  <c r="D25" i="15"/>
  <c r="I25" i="15" s="1"/>
  <c r="D24" i="15"/>
  <c r="I24" i="15" s="1"/>
  <c r="L24" i="15" s="1"/>
  <c r="D23" i="15"/>
  <c r="I23" i="15" s="1"/>
  <c r="L23" i="15" s="1"/>
  <c r="L22" i="15"/>
  <c r="K22" i="15"/>
  <c r="D21" i="15"/>
  <c r="I21" i="15" s="1"/>
  <c r="D20" i="15"/>
  <c r="I20" i="15" s="1"/>
  <c r="D19" i="15"/>
  <c r="I19" i="15" s="1"/>
  <c r="D18" i="15"/>
  <c r="I18" i="15" s="1"/>
  <c r="D17" i="15"/>
  <c r="I17" i="15" s="1"/>
  <c r="D16" i="15"/>
  <c r="I16" i="15" s="1"/>
  <c r="L15" i="15"/>
  <c r="K15" i="15"/>
  <c r="D13" i="15"/>
  <c r="I13" i="15" s="1"/>
  <c r="D12" i="15"/>
  <c r="I12" i="15" s="1"/>
  <c r="D11" i="15"/>
  <c r="L10" i="15"/>
  <c r="K10" i="15"/>
  <c r="M6" i="15"/>
  <c r="D6" i="15"/>
  <c r="K224" i="13"/>
  <c r="K223" i="13"/>
  <c r="I205" i="13"/>
  <c r="K205" i="13" s="1"/>
  <c r="L200" i="13"/>
  <c r="K200" i="13"/>
  <c r="D199" i="13"/>
  <c r="I199" i="13" s="1"/>
  <c r="K199" i="13" s="1"/>
  <c r="D198" i="13"/>
  <c r="I198" i="13" s="1"/>
  <c r="D197" i="13"/>
  <c r="I197" i="13" s="1"/>
  <c r="K197" i="13" s="1"/>
  <c r="D196" i="13"/>
  <c r="I196" i="13" s="1"/>
  <c r="D195" i="13"/>
  <c r="I195" i="13" s="1"/>
  <c r="K195" i="13" s="1"/>
  <c r="D194" i="13"/>
  <c r="I194" i="13" s="1"/>
  <c r="D193" i="13"/>
  <c r="I193" i="13" s="1"/>
  <c r="K193" i="13" s="1"/>
  <c r="D192" i="13"/>
  <c r="I192" i="13" s="1"/>
  <c r="D191" i="13"/>
  <c r="I191" i="13" s="1"/>
  <c r="K191" i="13" s="1"/>
  <c r="D190" i="13"/>
  <c r="I190" i="13" s="1"/>
  <c r="D189" i="13"/>
  <c r="I189" i="13" s="1"/>
  <c r="K189" i="13" s="1"/>
  <c r="D188" i="13"/>
  <c r="I188" i="13" s="1"/>
  <c r="D187" i="13"/>
  <c r="I187" i="13" s="1"/>
  <c r="K187" i="13" s="1"/>
  <c r="D186" i="13"/>
  <c r="I186" i="13" s="1"/>
  <c r="D185" i="13"/>
  <c r="I185" i="13" s="1"/>
  <c r="K185" i="13" s="1"/>
  <c r="D184" i="13"/>
  <c r="I184" i="13" s="1"/>
  <c r="D183" i="13"/>
  <c r="I183" i="13" s="1"/>
  <c r="K183" i="13" s="1"/>
  <c r="D182" i="13"/>
  <c r="I182" i="13" s="1"/>
  <c r="D181" i="13"/>
  <c r="I181" i="13" s="1"/>
  <c r="K181" i="13" s="1"/>
  <c r="D180" i="13"/>
  <c r="I180" i="13" s="1"/>
  <c r="D179" i="13"/>
  <c r="I179" i="13" s="1"/>
  <c r="K179" i="13" s="1"/>
  <c r="D178" i="13"/>
  <c r="I178" i="13" s="1"/>
  <c r="D177" i="13"/>
  <c r="I177" i="13" s="1"/>
  <c r="K177" i="13" s="1"/>
  <c r="D176" i="13"/>
  <c r="I176" i="13" s="1"/>
  <c r="I175" i="13"/>
  <c r="K175" i="13" s="1"/>
  <c r="I174" i="13"/>
  <c r="L174" i="13" s="1"/>
  <c r="I173" i="13"/>
  <c r="L173" i="13" s="1"/>
  <c r="I172" i="13"/>
  <c r="I171" i="13"/>
  <c r="K171" i="13" s="1"/>
  <c r="I170" i="13"/>
  <c r="K170" i="13" s="1"/>
  <c r="D169" i="13"/>
  <c r="I169" i="13" s="1"/>
  <c r="L169" i="13" s="1"/>
  <c r="D168" i="13"/>
  <c r="I168" i="13" s="1"/>
  <c r="L168" i="13" s="1"/>
  <c r="D167" i="13"/>
  <c r="I167" i="13" s="1"/>
  <c r="L167" i="13" s="1"/>
  <c r="D166" i="13"/>
  <c r="I166" i="13" s="1"/>
  <c r="D165" i="13"/>
  <c r="I165" i="13" s="1"/>
  <c r="D164" i="13"/>
  <c r="I164" i="13" s="1"/>
  <c r="L164" i="13" s="1"/>
  <c r="D163" i="13"/>
  <c r="I163" i="13" s="1"/>
  <c r="L163" i="13" s="1"/>
  <c r="D162" i="13"/>
  <c r="I162" i="13" s="1"/>
  <c r="D161" i="13"/>
  <c r="I161" i="13" s="1"/>
  <c r="L161" i="13" s="1"/>
  <c r="D160" i="13"/>
  <c r="I160" i="13" s="1"/>
  <c r="L160" i="13" s="1"/>
  <c r="D159" i="13"/>
  <c r="I159" i="13" s="1"/>
  <c r="L159" i="13" s="1"/>
  <c r="D158" i="13"/>
  <c r="I158" i="13" s="1"/>
  <c r="D157" i="13"/>
  <c r="I157" i="13" s="1"/>
  <c r="L157" i="13" s="1"/>
  <c r="D156" i="13"/>
  <c r="I156" i="13" s="1"/>
  <c r="L156" i="13" s="1"/>
  <c r="D155" i="13"/>
  <c r="I155" i="13" s="1"/>
  <c r="L155" i="13" s="1"/>
  <c r="D154" i="13"/>
  <c r="I154" i="13" s="1"/>
  <c r="D153" i="13"/>
  <c r="I153" i="13" s="1"/>
  <c r="L153" i="13" s="1"/>
  <c r="D152" i="13"/>
  <c r="I152" i="13" s="1"/>
  <c r="L152" i="13" s="1"/>
  <c r="D151" i="13"/>
  <c r="I151" i="13" s="1"/>
  <c r="L151" i="13" s="1"/>
  <c r="D150" i="13"/>
  <c r="I150" i="13" s="1"/>
  <c r="D149" i="13"/>
  <c r="I149" i="13" s="1"/>
  <c r="D148" i="13"/>
  <c r="I148" i="13" s="1"/>
  <c r="L148" i="13" s="1"/>
  <c r="D147" i="13"/>
  <c r="I147" i="13" s="1"/>
  <c r="L147" i="13" s="1"/>
  <c r="D146" i="13"/>
  <c r="I146" i="13" s="1"/>
  <c r="D145" i="13"/>
  <c r="I145" i="13" s="1"/>
  <c r="L145" i="13" s="1"/>
  <c r="D144" i="13"/>
  <c r="I144" i="13" s="1"/>
  <c r="L144" i="13" s="1"/>
  <c r="D143" i="13"/>
  <c r="I143" i="13" s="1"/>
  <c r="L143" i="13" s="1"/>
  <c r="D142" i="13"/>
  <c r="I142" i="13" s="1"/>
  <c r="D141" i="13"/>
  <c r="I141" i="13" s="1"/>
  <c r="D140" i="13"/>
  <c r="I140" i="13" s="1"/>
  <c r="L140" i="13" s="1"/>
  <c r="D139" i="13"/>
  <c r="I139" i="13" s="1"/>
  <c r="L139" i="13" s="1"/>
  <c r="D138" i="13"/>
  <c r="I138" i="13" s="1"/>
  <c r="D137" i="13"/>
  <c r="I137" i="13" s="1"/>
  <c r="D136" i="13"/>
  <c r="I136" i="13" s="1"/>
  <c r="L136" i="13" s="1"/>
  <c r="D135" i="13"/>
  <c r="I135" i="13" s="1"/>
  <c r="L135" i="13" s="1"/>
  <c r="I134" i="13"/>
  <c r="I133" i="13"/>
  <c r="K133" i="13" s="1"/>
  <c r="I132" i="13"/>
  <c r="K132" i="13" s="1"/>
  <c r="I131" i="13"/>
  <c r="K131" i="13" s="1"/>
  <c r="I130" i="13"/>
  <c r="D129" i="13"/>
  <c r="I129" i="13" s="1"/>
  <c r="D128" i="13"/>
  <c r="I128" i="13" s="1"/>
  <c r="K128" i="13" s="1"/>
  <c r="D127" i="13"/>
  <c r="I127" i="13" s="1"/>
  <c r="D126" i="13"/>
  <c r="I126" i="13" s="1"/>
  <c r="K126" i="13" s="1"/>
  <c r="D125" i="13"/>
  <c r="I125" i="13" s="1"/>
  <c r="D124" i="13"/>
  <c r="I124" i="13" s="1"/>
  <c r="K124" i="13" s="1"/>
  <c r="D123" i="13"/>
  <c r="I123" i="13" s="1"/>
  <c r="D122" i="13"/>
  <c r="I122" i="13" s="1"/>
  <c r="K122" i="13" s="1"/>
  <c r="D121" i="13"/>
  <c r="I121" i="13" s="1"/>
  <c r="D120" i="13"/>
  <c r="I120" i="13" s="1"/>
  <c r="K120" i="13" s="1"/>
  <c r="D119" i="13"/>
  <c r="I119" i="13" s="1"/>
  <c r="D118" i="13"/>
  <c r="I118" i="13" s="1"/>
  <c r="K118" i="13" s="1"/>
  <c r="D117" i="13"/>
  <c r="I117" i="13" s="1"/>
  <c r="L117" i="13" s="1"/>
  <c r="D116" i="13"/>
  <c r="I116" i="13" s="1"/>
  <c r="L116" i="13" s="1"/>
  <c r="D115" i="13"/>
  <c r="I115" i="13" s="1"/>
  <c r="L115" i="13" s="1"/>
  <c r="D114" i="13"/>
  <c r="I114" i="13" s="1"/>
  <c r="L114" i="13" s="1"/>
  <c r="D113" i="13"/>
  <c r="I113" i="13" s="1"/>
  <c r="L113" i="13" s="1"/>
  <c r="D112" i="13"/>
  <c r="I112" i="13" s="1"/>
  <c r="L112" i="13" s="1"/>
  <c r="D111" i="13"/>
  <c r="I111" i="13" s="1"/>
  <c r="L111" i="13" s="1"/>
  <c r="L110" i="13"/>
  <c r="K110" i="13"/>
  <c r="D109" i="13"/>
  <c r="I109" i="13" s="1"/>
  <c r="L109" i="13" s="1"/>
  <c r="D108" i="13"/>
  <c r="I108" i="13" s="1"/>
  <c r="L108" i="13" s="1"/>
  <c r="D107" i="13"/>
  <c r="I107" i="13" s="1"/>
  <c r="L107" i="13" s="1"/>
  <c r="D106" i="13"/>
  <c r="I106" i="13" s="1"/>
  <c r="L106" i="13" s="1"/>
  <c r="D105" i="13"/>
  <c r="I105" i="13" s="1"/>
  <c r="L105" i="13" s="1"/>
  <c r="D104" i="13"/>
  <c r="I104" i="13" s="1"/>
  <c r="L104" i="13" s="1"/>
  <c r="D103" i="13"/>
  <c r="I103" i="13" s="1"/>
  <c r="L103" i="13" s="1"/>
  <c r="D102" i="13"/>
  <c r="I102" i="13" s="1"/>
  <c r="L102" i="13" s="1"/>
  <c r="D101" i="13"/>
  <c r="I101" i="13" s="1"/>
  <c r="L101" i="13" s="1"/>
  <c r="D100" i="13"/>
  <c r="I100" i="13" s="1"/>
  <c r="L100" i="13" s="1"/>
  <c r="D99" i="13"/>
  <c r="I99" i="13" s="1"/>
  <c r="L99" i="13" s="1"/>
  <c r="D98" i="13"/>
  <c r="I98" i="13" s="1"/>
  <c r="L98" i="13" s="1"/>
  <c r="L97" i="13"/>
  <c r="K97" i="13"/>
  <c r="L96" i="13"/>
  <c r="K96" i="13"/>
  <c r="L95" i="13"/>
  <c r="K95" i="13"/>
  <c r="L94" i="13"/>
  <c r="K94" i="13"/>
  <c r="L93" i="13"/>
  <c r="K93" i="13"/>
  <c r="L92" i="13"/>
  <c r="K92" i="13"/>
  <c r="L91" i="13"/>
  <c r="K91" i="13"/>
  <c r="L90" i="13"/>
  <c r="K90" i="13"/>
  <c r="D89" i="13"/>
  <c r="I89" i="13" s="1"/>
  <c r="L89" i="13" s="1"/>
  <c r="D88" i="13"/>
  <c r="I88" i="13" s="1"/>
  <c r="L88" i="13" s="1"/>
  <c r="D87" i="13"/>
  <c r="I87" i="13" s="1"/>
  <c r="L87" i="13" s="1"/>
  <c r="D86" i="13"/>
  <c r="I86" i="13" s="1"/>
  <c r="K86" i="13" s="1"/>
  <c r="D85" i="13"/>
  <c r="I85" i="13" s="1"/>
  <c r="L85" i="13" s="1"/>
  <c r="D84" i="13"/>
  <c r="I84" i="13" s="1"/>
  <c r="L84" i="13" s="1"/>
  <c r="D83" i="13"/>
  <c r="I83" i="13" s="1"/>
  <c r="L83" i="13" s="1"/>
  <c r="D82" i="13"/>
  <c r="I82" i="13" s="1"/>
  <c r="K82" i="13" s="1"/>
  <c r="D81" i="13"/>
  <c r="I81" i="13" s="1"/>
  <c r="L81" i="13" s="1"/>
  <c r="D80" i="13"/>
  <c r="I80" i="13" s="1"/>
  <c r="L80" i="13" s="1"/>
  <c r="D79" i="13"/>
  <c r="I79" i="13" s="1"/>
  <c r="L79" i="13" s="1"/>
  <c r="D78" i="13"/>
  <c r="I78" i="13" s="1"/>
  <c r="K78" i="13" s="1"/>
  <c r="D77" i="13"/>
  <c r="I77" i="13" s="1"/>
  <c r="L77" i="13" s="1"/>
  <c r="D76" i="13"/>
  <c r="I76" i="13" s="1"/>
  <c r="L76" i="13" s="1"/>
  <c r="D75" i="13"/>
  <c r="I75" i="13" s="1"/>
  <c r="L75" i="13" s="1"/>
  <c r="D74" i="13"/>
  <c r="I74" i="13" s="1"/>
  <c r="K74" i="13" s="1"/>
  <c r="D73" i="13"/>
  <c r="I73" i="13" s="1"/>
  <c r="L73" i="13" s="1"/>
  <c r="D72" i="13"/>
  <c r="I72" i="13" s="1"/>
  <c r="L72" i="13" s="1"/>
  <c r="D71" i="13"/>
  <c r="I71" i="13" s="1"/>
  <c r="L71" i="13" s="1"/>
  <c r="D70" i="13"/>
  <c r="I70" i="13" s="1"/>
  <c r="K70" i="13" s="1"/>
  <c r="L69" i="13"/>
  <c r="K69" i="13"/>
  <c r="L68" i="13"/>
  <c r="K68" i="13"/>
  <c r="L67" i="13"/>
  <c r="K67" i="13"/>
  <c r="D66" i="13"/>
  <c r="I66" i="13" s="1"/>
  <c r="L66" i="13" s="1"/>
  <c r="D65" i="13"/>
  <c r="I65" i="13" s="1"/>
  <c r="L65" i="13" s="1"/>
  <c r="D64" i="13"/>
  <c r="I64" i="13" s="1"/>
  <c r="L64" i="13" s="1"/>
  <c r="D63" i="13"/>
  <c r="I63" i="13" s="1"/>
  <c r="L63" i="13" s="1"/>
  <c r="D62" i="13"/>
  <c r="I62" i="13" s="1"/>
  <c r="K62" i="13" s="1"/>
  <c r="D61" i="13"/>
  <c r="I61" i="13" s="1"/>
  <c r="K61" i="13" s="1"/>
  <c r="L60" i="13"/>
  <c r="K60" i="13"/>
  <c r="D59" i="13"/>
  <c r="I59" i="13" s="1"/>
  <c r="D58" i="13"/>
  <c r="I58" i="13" s="1"/>
  <c r="L58" i="13" s="1"/>
  <c r="D57" i="13"/>
  <c r="I57" i="13" s="1"/>
  <c r="D56" i="13"/>
  <c r="I56" i="13" s="1"/>
  <c r="L56" i="13" s="1"/>
  <c r="D55" i="13"/>
  <c r="I55" i="13" s="1"/>
  <c r="D54" i="13"/>
  <c r="I54" i="13" s="1"/>
  <c r="L54" i="13" s="1"/>
  <c r="D53" i="13"/>
  <c r="I53" i="13" s="1"/>
  <c r="D52" i="13"/>
  <c r="I52" i="13" s="1"/>
  <c r="L52" i="13" s="1"/>
  <c r="D51" i="13"/>
  <c r="I51" i="13" s="1"/>
  <c r="D50" i="13"/>
  <c r="I50" i="13" s="1"/>
  <c r="L50" i="13" s="1"/>
  <c r="D49" i="13"/>
  <c r="I49" i="13" s="1"/>
  <c r="L49" i="13" s="1"/>
  <c r="D48" i="13"/>
  <c r="I48" i="13" s="1"/>
  <c r="L48" i="13" s="1"/>
  <c r="D47" i="13"/>
  <c r="I47" i="13" s="1"/>
  <c r="L47" i="13" s="1"/>
  <c r="D46" i="13"/>
  <c r="I46" i="13" s="1"/>
  <c r="L46" i="13" s="1"/>
  <c r="D45" i="13"/>
  <c r="I45" i="13" s="1"/>
  <c r="L45" i="13" s="1"/>
  <c r="D44" i="13"/>
  <c r="I44" i="13" s="1"/>
  <c r="L44" i="13" s="1"/>
  <c r="D43" i="13"/>
  <c r="I43" i="13" s="1"/>
  <c r="L43" i="13" s="1"/>
  <c r="D42" i="13"/>
  <c r="I42" i="13" s="1"/>
  <c r="L42" i="13" s="1"/>
  <c r="D41" i="13"/>
  <c r="I41" i="13" s="1"/>
  <c r="L41" i="13" s="1"/>
  <c r="D40" i="13"/>
  <c r="I40" i="13" s="1"/>
  <c r="L40" i="13" s="1"/>
  <c r="D39" i="13"/>
  <c r="I39" i="13" s="1"/>
  <c r="L39" i="13" s="1"/>
  <c r="D38" i="13"/>
  <c r="I38" i="13" s="1"/>
  <c r="L38" i="13" s="1"/>
  <c r="D37" i="13"/>
  <c r="I37" i="13" s="1"/>
  <c r="L37" i="13" s="1"/>
  <c r="D36" i="13"/>
  <c r="I36" i="13" s="1"/>
  <c r="L36" i="13" s="1"/>
  <c r="L35" i="13"/>
  <c r="K35" i="13"/>
  <c r="D34" i="13"/>
  <c r="I34" i="13" s="1"/>
  <c r="D33" i="13"/>
  <c r="I33" i="13" s="1"/>
  <c r="D32" i="13"/>
  <c r="I32" i="13" s="1"/>
  <c r="K32" i="13" s="1"/>
  <c r="D31" i="13"/>
  <c r="I31" i="13" s="1"/>
  <c r="K31" i="13" s="1"/>
  <c r="D30" i="13"/>
  <c r="I30" i="13" s="1"/>
  <c r="D29" i="13"/>
  <c r="I29" i="13" s="1"/>
  <c r="K29" i="13" s="1"/>
  <c r="D28" i="13"/>
  <c r="I28" i="13" s="1"/>
  <c r="K28" i="13" s="1"/>
  <c r="D27" i="13"/>
  <c r="I27" i="13" s="1"/>
  <c r="K27" i="13" s="1"/>
  <c r="D26" i="13"/>
  <c r="I26" i="13" s="1"/>
  <c r="D25" i="13"/>
  <c r="I25" i="13" s="1"/>
  <c r="D24" i="13"/>
  <c r="I24" i="13" s="1"/>
  <c r="K24" i="13" s="1"/>
  <c r="D23" i="13"/>
  <c r="I23" i="13" s="1"/>
  <c r="K23" i="13" s="1"/>
  <c r="L22" i="13"/>
  <c r="K22" i="13"/>
  <c r="D21" i="13"/>
  <c r="I21" i="13" s="1"/>
  <c r="L21" i="13" s="1"/>
  <c r="D20" i="13"/>
  <c r="I20" i="13" s="1"/>
  <c r="L20" i="13" s="1"/>
  <c r="D19" i="13"/>
  <c r="I19" i="13" s="1"/>
  <c r="L19" i="13" s="1"/>
  <c r="D18" i="13"/>
  <c r="I18" i="13" s="1"/>
  <c r="L18" i="13" s="1"/>
  <c r="D17" i="13"/>
  <c r="I17" i="13" s="1"/>
  <c r="L17" i="13" s="1"/>
  <c r="D16" i="13"/>
  <c r="I16" i="13" s="1"/>
  <c r="L16" i="13" s="1"/>
  <c r="L15" i="13"/>
  <c r="K15" i="13"/>
  <c r="D13" i="13"/>
  <c r="I13" i="13" s="1"/>
  <c r="L13" i="13" s="1"/>
  <c r="D12" i="13"/>
  <c r="I12" i="13" s="1"/>
  <c r="L12" i="13" s="1"/>
  <c r="D11" i="13"/>
  <c r="L10" i="13"/>
  <c r="K10" i="13"/>
  <c r="M6" i="13"/>
  <c r="D6" i="13"/>
  <c r="D134" i="10"/>
  <c r="I134" i="10" s="1"/>
  <c r="D133" i="10"/>
  <c r="I133" i="10" s="1"/>
  <c r="D132" i="10"/>
  <c r="D131" i="10"/>
  <c r="I131" i="10" s="1"/>
  <c r="K131" i="10" s="1"/>
  <c r="D130" i="10"/>
  <c r="I130" i="10" s="1"/>
  <c r="K224" i="11"/>
  <c r="K223" i="11"/>
  <c r="I202" i="11"/>
  <c r="K202" i="11" s="1"/>
  <c r="L200" i="11"/>
  <c r="K200" i="11"/>
  <c r="D199" i="11"/>
  <c r="I199" i="11" s="1"/>
  <c r="D198" i="11"/>
  <c r="I198" i="11" s="1"/>
  <c r="D197" i="11"/>
  <c r="I197" i="11" s="1"/>
  <c r="D196" i="11"/>
  <c r="I196" i="11" s="1"/>
  <c r="D195" i="11"/>
  <c r="I195" i="11" s="1"/>
  <c r="D194" i="11"/>
  <c r="I194" i="11" s="1"/>
  <c r="D193" i="11"/>
  <c r="I193" i="11" s="1"/>
  <c r="D192" i="11"/>
  <c r="I192" i="11" s="1"/>
  <c r="D191" i="11"/>
  <c r="I191" i="11" s="1"/>
  <c r="D190" i="11"/>
  <c r="I190" i="11" s="1"/>
  <c r="D189" i="11"/>
  <c r="I189" i="11" s="1"/>
  <c r="D188" i="11"/>
  <c r="I188" i="11" s="1"/>
  <c r="D187" i="11"/>
  <c r="I187" i="11" s="1"/>
  <c r="D186" i="11"/>
  <c r="I186" i="11" s="1"/>
  <c r="D185" i="11"/>
  <c r="I185" i="11" s="1"/>
  <c r="D184" i="11"/>
  <c r="I184" i="11" s="1"/>
  <c r="D183" i="11"/>
  <c r="I183" i="11" s="1"/>
  <c r="D182" i="11"/>
  <c r="I182" i="11" s="1"/>
  <c r="D181" i="11"/>
  <c r="I181" i="11" s="1"/>
  <c r="D180" i="11"/>
  <c r="I180" i="11" s="1"/>
  <c r="D179" i="11"/>
  <c r="I179" i="11" s="1"/>
  <c r="D178" i="11"/>
  <c r="I178" i="11" s="1"/>
  <c r="D177" i="11"/>
  <c r="I177" i="11" s="1"/>
  <c r="D176" i="11"/>
  <c r="I176" i="11" s="1"/>
  <c r="I175" i="11"/>
  <c r="L175" i="11" s="1"/>
  <c r="I174" i="11"/>
  <c r="K174" i="11" s="1"/>
  <c r="I173" i="11"/>
  <c r="L173" i="11" s="1"/>
  <c r="I172" i="11"/>
  <c r="I171" i="11"/>
  <c r="L171" i="11" s="1"/>
  <c r="I170" i="11"/>
  <c r="K170" i="11" s="1"/>
  <c r="D169" i="11"/>
  <c r="I169" i="11" s="1"/>
  <c r="D168" i="11"/>
  <c r="I168" i="11" s="1"/>
  <c r="D167" i="11"/>
  <c r="I167" i="11" s="1"/>
  <c r="D166" i="11"/>
  <c r="I166" i="11" s="1"/>
  <c r="D165" i="11"/>
  <c r="I165" i="11" s="1"/>
  <c r="D164" i="11"/>
  <c r="I164" i="11" s="1"/>
  <c r="D163" i="11"/>
  <c r="I163" i="11" s="1"/>
  <c r="D162" i="11"/>
  <c r="I162" i="11" s="1"/>
  <c r="D161" i="11"/>
  <c r="I161" i="11" s="1"/>
  <c r="D160" i="11"/>
  <c r="I160" i="11" s="1"/>
  <c r="D159" i="11"/>
  <c r="I159" i="11" s="1"/>
  <c r="D158" i="11"/>
  <c r="I158" i="11" s="1"/>
  <c r="D157" i="11"/>
  <c r="I157" i="11" s="1"/>
  <c r="D156" i="11"/>
  <c r="I156" i="11" s="1"/>
  <c r="D155" i="11"/>
  <c r="I155" i="11" s="1"/>
  <c r="D154" i="11"/>
  <c r="I154" i="11" s="1"/>
  <c r="D153" i="11"/>
  <c r="I153" i="11" s="1"/>
  <c r="D152" i="11"/>
  <c r="I152" i="11" s="1"/>
  <c r="D151" i="11"/>
  <c r="I151" i="11" s="1"/>
  <c r="D150" i="11"/>
  <c r="I150" i="11" s="1"/>
  <c r="D149" i="11"/>
  <c r="I149" i="11" s="1"/>
  <c r="D148" i="11"/>
  <c r="I148" i="11" s="1"/>
  <c r="D147" i="11"/>
  <c r="I147" i="11" s="1"/>
  <c r="D146" i="11"/>
  <c r="I146" i="11" s="1"/>
  <c r="D145" i="11"/>
  <c r="I145" i="11" s="1"/>
  <c r="D144" i="11"/>
  <c r="I144" i="11" s="1"/>
  <c r="D143" i="11"/>
  <c r="I143" i="11" s="1"/>
  <c r="D142" i="11"/>
  <c r="I142" i="11" s="1"/>
  <c r="D141" i="11"/>
  <c r="I141" i="11" s="1"/>
  <c r="D140" i="11"/>
  <c r="I140" i="11" s="1"/>
  <c r="D139" i="11"/>
  <c r="I139" i="11" s="1"/>
  <c r="D138" i="11"/>
  <c r="I138" i="11" s="1"/>
  <c r="D137" i="11"/>
  <c r="I137" i="11" s="1"/>
  <c r="D136" i="11"/>
  <c r="I136" i="11" s="1"/>
  <c r="D135" i="11"/>
  <c r="I135" i="11" s="1"/>
  <c r="I134" i="11"/>
  <c r="L134" i="11" s="1"/>
  <c r="I133" i="11"/>
  <c r="I132" i="11"/>
  <c r="L132" i="11" s="1"/>
  <c r="I131" i="11"/>
  <c r="I130" i="11"/>
  <c r="L130" i="11" s="1"/>
  <c r="D129" i="11"/>
  <c r="I129" i="11" s="1"/>
  <c r="D128" i="11"/>
  <c r="I128" i="11" s="1"/>
  <c r="K128" i="11" s="1"/>
  <c r="D127" i="11"/>
  <c r="I127" i="11" s="1"/>
  <c r="D126" i="11"/>
  <c r="I126" i="11" s="1"/>
  <c r="K126" i="11" s="1"/>
  <c r="D125" i="11"/>
  <c r="I125" i="11" s="1"/>
  <c r="D124" i="11"/>
  <c r="I124" i="11" s="1"/>
  <c r="K124" i="11" s="1"/>
  <c r="D123" i="11"/>
  <c r="I123" i="11" s="1"/>
  <c r="D122" i="11"/>
  <c r="I122" i="11" s="1"/>
  <c r="K122" i="11" s="1"/>
  <c r="D121" i="11"/>
  <c r="I121" i="11" s="1"/>
  <c r="D120" i="11"/>
  <c r="I120" i="11" s="1"/>
  <c r="K120" i="11" s="1"/>
  <c r="D119" i="11"/>
  <c r="I119" i="11" s="1"/>
  <c r="D118" i="11"/>
  <c r="I118" i="11" s="1"/>
  <c r="K118" i="11" s="1"/>
  <c r="D117" i="11"/>
  <c r="I117" i="11" s="1"/>
  <c r="L117" i="11" s="1"/>
  <c r="D116" i="11"/>
  <c r="I116" i="11" s="1"/>
  <c r="L116" i="11" s="1"/>
  <c r="D115" i="11"/>
  <c r="I115" i="11" s="1"/>
  <c r="L115" i="11" s="1"/>
  <c r="D114" i="11"/>
  <c r="I114" i="11" s="1"/>
  <c r="L114" i="11" s="1"/>
  <c r="D113" i="11"/>
  <c r="I113" i="11" s="1"/>
  <c r="L113" i="11" s="1"/>
  <c r="D112" i="11"/>
  <c r="I112" i="11" s="1"/>
  <c r="L112" i="11" s="1"/>
  <c r="D111" i="11"/>
  <c r="I111" i="11" s="1"/>
  <c r="L111" i="11" s="1"/>
  <c r="L110" i="11"/>
  <c r="K110" i="11"/>
  <c r="D109" i="11"/>
  <c r="I109" i="11" s="1"/>
  <c r="L109" i="11" s="1"/>
  <c r="D108" i="11"/>
  <c r="I108" i="11" s="1"/>
  <c r="L108" i="11" s="1"/>
  <c r="D107" i="11"/>
  <c r="I107" i="11" s="1"/>
  <c r="L107" i="11" s="1"/>
  <c r="D106" i="11"/>
  <c r="I106" i="11" s="1"/>
  <c r="L106" i="11" s="1"/>
  <c r="D105" i="11"/>
  <c r="I105" i="11" s="1"/>
  <c r="L105" i="11" s="1"/>
  <c r="D104" i="11"/>
  <c r="I104" i="11" s="1"/>
  <c r="L104" i="11" s="1"/>
  <c r="D103" i="11"/>
  <c r="I103" i="11" s="1"/>
  <c r="L103" i="11" s="1"/>
  <c r="D102" i="11"/>
  <c r="I102" i="11" s="1"/>
  <c r="L102" i="11" s="1"/>
  <c r="D101" i="11"/>
  <c r="I101" i="11" s="1"/>
  <c r="L101" i="11" s="1"/>
  <c r="D100" i="11"/>
  <c r="I100" i="11" s="1"/>
  <c r="L100" i="11" s="1"/>
  <c r="D99" i="11"/>
  <c r="I99" i="11" s="1"/>
  <c r="L99" i="11" s="1"/>
  <c r="D98" i="11"/>
  <c r="I98" i="11" s="1"/>
  <c r="L98" i="11" s="1"/>
  <c r="L97" i="11"/>
  <c r="K97" i="11"/>
  <c r="L96" i="11"/>
  <c r="K96" i="11"/>
  <c r="L95" i="11"/>
  <c r="K95" i="11"/>
  <c r="L94" i="11"/>
  <c r="K94" i="11"/>
  <c r="L93" i="11"/>
  <c r="K93" i="11"/>
  <c r="L92" i="11"/>
  <c r="K92" i="11"/>
  <c r="L91" i="11"/>
  <c r="K91" i="11"/>
  <c r="L90" i="11"/>
  <c r="K90" i="11"/>
  <c r="D89" i="11"/>
  <c r="I89" i="11" s="1"/>
  <c r="L89" i="11" s="1"/>
  <c r="D88" i="11"/>
  <c r="I88" i="11" s="1"/>
  <c r="L88" i="11" s="1"/>
  <c r="D87" i="11"/>
  <c r="I87" i="11" s="1"/>
  <c r="L87" i="11" s="1"/>
  <c r="D86" i="11"/>
  <c r="I86" i="11" s="1"/>
  <c r="L86" i="11" s="1"/>
  <c r="D85" i="11"/>
  <c r="I85" i="11" s="1"/>
  <c r="L85" i="11" s="1"/>
  <c r="D84" i="11"/>
  <c r="I84" i="11" s="1"/>
  <c r="D83" i="11"/>
  <c r="I83" i="11" s="1"/>
  <c r="L83" i="11" s="1"/>
  <c r="D82" i="11"/>
  <c r="I82" i="11" s="1"/>
  <c r="D81" i="11"/>
  <c r="I81" i="11" s="1"/>
  <c r="L81" i="11" s="1"/>
  <c r="D80" i="11"/>
  <c r="I80" i="11" s="1"/>
  <c r="D79" i="11"/>
  <c r="I79" i="11" s="1"/>
  <c r="L79" i="11" s="1"/>
  <c r="D78" i="11"/>
  <c r="I78" i="11" s="1"/>
  <c r="D77" i="11"/>
  <c r="I77" i="11" s="1"/>
  <c r="L77" i="11" s="1"/>
  <c r="D76" i="11"/>
  <c r="I76" i="11" s="1"/>
  <c r="D75" i="11"/>
  <c r="I75" i="11" s="1"/>
  <c r="L75" i="11" s="1"/>
  <c r="D74" i="11"/>
  <c r="I74" i="11" s="1"/>
  <c r="D73" i="11"/>
  <c r="I73" i="11" s="1"/>
  <c r="L73" i="11" s="1"/>
  <c r="D72" i="11"/>
  <c r="I72" i="11" s="1"/>
  <c r="D71" i="11"/>
  <c r="I71" i="11" s="1"/>
  <c r="L71" i="11" s="1"/>
  <c r="D70" i="11"/>
  <c r="I70" i="11" s="1"/>
  <c r="L69" i="11"/>
  <c r="K69" i="11"/>
  <c r="L68" i="11"/>
  <c r="K68" i="11"/>
  <c r="L67" i="11"/>
  <c r="K67" i="11"/>
  <c r="D66" i="11"/>
  <c r="I66" i="11" s="1"/>
  <c r="D65" i="11"/>
  <c r="I65" i="11" s="1"/>
  <c r="D64" i="11"/>
  <c r="I64" i="11" s="1"/>
  <c r="L64" i="11" s="1"/>
  <c r="D63" i="11"/>
  <c r="I63" i="11" s="1"/>
  <c r="D62" i="11"/>
  <c r="I62" i="11" s="1"/>
  <c r="L62" i="11" s="1"/>
  <c r="D61" i="11"/>
  <c r="I61" i="11" s="1"/>
  <c r="L60" i="11"/>
  <c r="K60" i="11"/>
  <c r="D59" i="11"/>
  <c r="I59" i="11" s="1"/>
  <c r="L59" i="11" s="1"/>
  <c r="D58" i="11"/>
  <c r="I58" i="11" s="1"/>
  <c r="K58" i="11" s="1"/>
  <c r="D57" i="11"/>
  <c r="I57" i="11" s="1"/>
  <c r="L57" i="11" s="1"/>
  <c r="D56" i="11"/>
  <c r="I56" i="11" s="1"/>
  <c r="L56" i="11" s="1"/>
  <c r="D55" i="11"/>
  <c r="I55" i="11" s="1"/>
  <c r="L55" i="11" s="1"/>
  <c r="D54" i="11"/>
  <c r="I54" i="11" s="1"/>
  <c r="K54" i="11" s="1"/>
  <c r="D53" i="11"/>
  <c r="I53" i="11" s="1"/>
  <c r="L53" i="11" s="1"/>
  <c r="D52" i="11"/>
  <c r="I52" i="11" s="1"/>
  <c r="L52" i="11" s="1"/>
  <c r="D51" i="11"/>
  <c r="I51" i="11" s="1"/>
  <c r="L51" i="11" s="1"/>
  <c r="D50" i="11"/>
  <c r="I50" i="11" s="1"/>
  <c r="K50" i="11" s="1"/>
  <c r="D49" i="11"/>
  <c r="I49" i="11" s="1"/>
  <c r="L49" i="11" s="1"/>
  <c r="D48" i="11"/>
  <c r="I48" i="11" s="1"/>
  <c r="L48" i="11" s="1"/>
  <c r="D47" i="11"/>
  <c r="I47" i="11" s="1"/>
  <c r="L47" i="11" s="1"/>
  <c r="D46" i="11"/>
  <c r="I46" i="11" s="1"/>
  <c r="K46" i="11" s="1"/>
  <c r="D45" i="11"/>
  <c r="I45" i="11" s="1"/>
  <c r="L45" i="11" s="1"/>
  <c r="D44" i="11"/>
  <c r="I44" i="11" s="1"/>
  <c r="L44" i="11" s="1"/>
  <c r="D43" i="11"/>
  <c r="I43" i="11" s="1"/>
  <c r="L43" i="11" s="1"/>
  <c r="D42" i="11"/>
  <c r="I42" i="11" s="1"/>
  <c r="L42" i="11" s="1"/>
  <c r="D41" i="11"/>
  <c r="I41" i="11" s="1"/>
  <c r="L41" i="11" s="1"/>
  <c r="D40" i="11"/>
  <c r="I40" i="11" s="1"/>
  <c r="L40" i="11" s="1"/>
  <c r="D39" i="11"/>
  <c r="I39" i="11" s="1"/>
  <c r="L39" i="11" s="1"/>
  <c r="D38" i="11"/>
  <c r="I38" i="11" s="1"/>
  <c r="L38" i="11" s="1"/>
  <c r="D37" i="11"/>
  <c r="I37" i="11" s="1"/>
  <c r="L37" i="11" s="1"/>
  <c r="D36" i="11"/>
  <c r="I36" i="11" s="1"/>
  <c r="L36" i="11" s="1"/>
  <c r="L35" i="11"/>
  <c r="K35" i="11"/>
  <c r="D34" i="11"/>
  <c r="I34" i="11" s="1"/>
  <c r="D33" i="11"/>
  <c r="I33" i="11" s="1"/>
  <c r="K33" i="11" s="1"/>
  <c r="D32" i="11"/>
  <c r="I32" i="11" s="1"/>
  <c r="K32" i="11" s="1"/>
  <c r="D31" i="11"/>
  <c r="I31" i="11" s="1"/>
  <c r="D30" i="11"/>
  <c r="I30" i="11" s="1"/>
  <c r="D29" i="11"/>
  <c r="I29" i="11" s="1"/>
  <c r="D28" i="11"/>
  <c r="I28" i="11" s="1"/>
  <c r="K28" i="11" s="1"/>
  <c r="D27" i="11"/>
  <c r="I27" i="11" s="1"/>
  <c r="D26" i="11"/>
  <c r="I26" i="11" s="1"/>
  <c r="D25" i="11"/>
  <c r="I25" i="11" s="1"/>
  <c r="D24" i="11"/>
  <c r="I24" i="11" s="1"/>
  <c r="K24" i="11" s="1"/>
  <c r="D23" i="11"/>
  <c r="I23" i="11" s="1"/>
  <c r="L22" i="11"/>
  <c r="K22" i="11"/>
  <c r="D21" i="11"/>
  <c r="I21" i="11" s="1"/>
  <c r="L21" i="11" s="1"/>
  <c r="D20" i="11"/>
  <c r="I20" i="11" s="1"/>
  <c r="L20" i="11" s="1"/>
  <c r="D19" i="11"/>
  <c r="I19" i="11" s="1"/>
  <c r="L19" i="11" s="1"/>
  <c r="D18" i="11"/>
  <c r="I18" i="11" s="1"/>
  <c r="L18" i="11" s="1"/>
  <c r="D17" i="11"/>
  <c r="I17" i="11" s="1"/>
  <c r="L17" i="11" s="1"/>
  <c r="D16" i="11"/>
  <c r="I16" i="11" s="1"/>
  <c r="L16" i="11" s="1"/>
  <c r="L15" i="11"/>
  <c r="K15" i="11"/>
  <c r="L14" i="11"/>
  <c r="K14" i="11"/>
  <c r="D13" i="11"/>
  <c r="I13" i="11" s="1"/>
  <c r="L13" i="11" s="1"/>
  <c r="D12" i="11"/>
  <c r="I12" i="11" s="1"/>
  <c r="L12" i="11" s="1"/>
  <c r="D11" i="11"/>
  <c r="L10" i="11"/>
  <c r="K10" i="11"/>
  <c r="M6" i="11"/>
  <c r="D6" i="11"/>
  <c r="D199" i="10"/>
  <c r="D198" i="10"/>
  <c r="I198" i="10" s="1"/>
  <c r="D197" i="10"/>
  <c r="I197" i="10" s="1"/>
  <c r="D196" i="10"/>
  <c r="I196" i="10" s="1"/>
  <c r="D195" i="10"/>
  <c r="I195" i="10" s="1"/>
  <c r="D194" i="10"/>
  <c r="D193" i="10"/>
  <c r="I193" i="10" s="1"/>
  <c r="D192" i="10"/>
  <c r="I192" i="10" s="1"/>
  <c r="D191" i="10"/>
  <c r="D190" i="10"/>
  <c r="I190" i="10" s="1"/>
  <c r="D189" i="10"/>
  <c r="I189" i="10" s="1"/>
  <c r="D188" i="10"/>
  <c r="I188" i="10" s="1"/>
  <c r="D187" i="10"/>
  <c r="I187" i="10" s="1"/>
  <c r="D186" i="10"/>
  <c r="I186" i="10" s="1"/>
  <c r="D185" i="10"/>
  <c r="I185" i="10" s="1"/>
  <c r="D184" i="10"/>
  <c r="I184" i="10" s="1"/>
  <c r="D183" i="10"/>
  <c r="I183" i="10" s="1"/>
  <c r="D182" i="10"/>
  <c r="I182" i="10" s="1"/>
  <c r="D181" i="10"/>
  <c r="I181" i="10" s="1"/>
  <c r="D180" i="10"/>
  <c r="I180" i="10" s="1"/>
  <c r="D179" i="10"/>
  <c r="D178" i="10"/>
  <c r="I178" i="10" s="1"/>
  <c r="D177" i="10"/>
  <c r="I177" i="10" s="1"/>
  <c r="D176" i="10"/>
  <c r="I176" i="10" s="1"/>
  <c r="I194" i="10"/>
  <c r="I175" i="10"/>
  <c r="I174" i="10"/>
  <c r="I173" i="10"/>
  <c r="I172" i="10"/>
  <c r="I171" i="10"/>
  <c r="I170" i="10"/>
  <c r="D169" i="10"/>
  <c r="I169" i="10" s="1"/>
  <c r="D168" i="10"/>
  <c r="I168" i="10" s="1"/>
  <c r="D167" i="10"/>
  <c r="I167" i="10" s="1"/>
  <c r="D166" i="10"/>
  <c r="I166" i="10" s="1"/>
  <c r="D165" i="10"/>
  <c r="I165" i="10" s="1"/>
  <c r="D164" i="10"/>
  <c r="I164" i="10" s="1"/>
  <c r="D163" i="10"/>
  <c r="I163" i="10" s="1"/>
  <c r="D162" i="10"/>
  <c r="I162" i="10" s="1"/>
  <c r="D161" i="10"/>
  <c r="I161" i="10" s="1"/>
  <c r="D160" i="10"/>
  <c r="I160" i="10" s="1"/>
  <c r="D159" i="10"/>
  <c r="I159" i="10" s="1"/>
  <c r="K159" i="10" s="1"/>
  <c r="D158" i="10"/>
  <c r="I158" i="10" s="1"/>
  <c r="K158" i="10" s="1"/>
  <c r="D157" i="10"/>
  <c r="I157" i="10" s="1"/>
  <c r="D156" i="10"/>
  <c r="I156" i="10" s="1"/>
  <c r="L156" i="10" s="1"/>
  <c r="D155" i="10"/>
  <c r="I155" i="10" s="1"/>
  <c r="K155" i="10" s="1"/>
  <c r="D153" i="10"/>
  <c r="I153" i="10" s="1"/>
  <c r="K153" i="10" s="1"/>
  <c r="D152" i="10"/>
  <c r="I152" i="10" s="1"/>
  <c r="K152" i="10" s="1"/>
  <c r="D151" i="10"/>
  <c r="I151" i="10" s="1"/>
  <c r="K151" i="10" s="1"/>
  <c r="D150" i="10"/>
  <c r="I150" i="10" s="1"/>
  <c r="D149" i="10"/>
  <c r="I149" i="10" s="1"/>
  <c r="K149" i="10" s="1"/>
  <c r="D148" i="10"/>
  <c r="I148" i="10" s="1"/>
  <c r="K148" i="10" s="1"/>
  <c r="D147" i="10"/>
  <c r="I147" i="10" s="1"/>
  <c r="K147" i="10" s="1"/>
  <c r="D146" i="10"/>
  <c r="I146" i="10" s="1"/>
  <c r="D145" i="10"/>
  <c r="I145" i="10" s="1"/>
  <c r="K145" i="10" s="1"/>
  <c r="D144" i="10"/>
  <c r="I144" i="10" s="1"/>
  <c r="K144" i="10" s="1"/>
  <c r="D143" i="10"/>
  <c r="I143" i="10" s="1"/>
  <c r="K143" i="10" s="1"/>
  <c r="D142" i="10"/>
  <c r="D141" i="10"/>
  <c r="I141" i="10" s="1"/>
  <c r="K141" i="10" s="1"/>
  <c r="D140" i="10"/>
  <c r="I140" i="10" s="1"/>
  <c r="K140" i="10" s="1"/>
  <c r="D139" i="10"/>
  <c r="I139" i="10" s="1"/>
  <c r="K139" i="10" s="1"/>
  <c r="D138" i="10"/>
  <c r="I138" i="10" s="1"/>
  <c r="D137" i="10"/>
  <c r="I137" i="10" s="1"/>
  <c r="K137" i="10" s="1"/>
  <c r="D136" i="10"/>
  <c r="I136" i="10" s="1"/>
  <c r="K136" i="10" s="1"/>
  <c r="D135" i="10"/>
  <c r="I135" i="10" s="1"/>
  <c r="K135" i="10" s="1"/>
  <c r="I132" i="10"/>
  <c r="K132" i="10" s="1"/>
  <c r="D129" i="10"/>
  <c r="I129" i="10" s="1"/>
  <c r="D128" i="10"/>
  <c r="I128" i="10" s="1"/>
  <c r="D127" i="10"/>
  <c r="I127" i="10" s="1"/>
  <c r="K127" i="10" s="1"/>
  <c r="D126" i="10"/>
  <c r="I126" i="10" s="1"/>
  <c r="D125" i="10"/>
  <c r="I125" i="10" s="1"/>
  <c r="D124" i="10"/>
  <c r="I124" i="10" s="1"/>
  <c r="D123" i="10"/>
  <c r="I123" i="10" s="1"/>
  <c r="K123" i="10" s="1"/>
  <c r="D122" i="10"/>
  <c r="I122" i="10" s="1"/>
  <c r="D121" i="10"/>
  <c r="I121" i="10" s="1"/>
  <c r="D120" i="10"/>
  <c r="I120" i="10" s="1"/>
  <c r="D119" i="10"/>
  <c r="I119" i="10" s="1"/>
  <c r="K119" i="10" s="1"/>
  <c r="D118" i="10"/>
  <c r="I118" i="10" s="1"/>
  <c r="D117" i="10"/>
  <c r="I117" i="10" s="1"/>
  <c r="D116" i="10"/>
  <c r="I116" i="10" s="1"/>
  <c r="D115" i="10"/>
  <c r="I115" i="10" s="1"/>
  <c r="K115" i="10" s="1"/>
  <c r="D114" i="10"/>
  <c r="D113" i="10"/>
  <c r="D112" i="10"/>
  <c r="I112" i="10" s="1"/>
  <c r="L112" i="10" s="1"/>
  <c r="D111" i="10"/>
  <c r="D109" i="10"/>
  <c r="I109" i="10" s="1"/>
  <c r="D108" i="10"/>
  <c r="I108" i="10" s="1"/>
  <c r="D107" i="10"/>
  <c r="I107" i="10" s="1"/>
  <c r="D106" i="10"/>
  <c r="I106" i="10" s="1"/>
  <c r="D105" i="10"/>
  <c r="I105" i="10" s="1"/>
  <c r="D104" i="10"/>
  <c r="I104" i="10" s="1"/>
  <c r="D103" i="10"/>
  <c r="I103" i="10" s="1"/>
  <c r="D102" i="10"/>
  <c r="I102" i="10" s="1"/>
  <c r="D101" i="10"/>
  <c r="I101" i="10" s="1"/>
  <c r="D100" i="10"/>
  <c r="I100" i="10" s="1"/>
  <c r="D99" i="10"/>
  <c r="I99" i="10" s="1"/>
  <c r="D98" i="10"/>
  <c r="I98" i="10" s="1"/>
  <c r="L98" i="10" s="1"/>
  <c r="D89" i="10"/>
  <c r="I89" i="10" s="1"/>
  <c r="D88" i="10"/>
  <c r="I88" i="10" s="1"/>
  <c r="K88" i="10" s="1"/>
  <c r="D87" i="10"/>
  <c r="I87" i="10" s="1"/>
  <c r="D86" i="10"/>
  <c r="I86" i="10" s="1"/>
  <c r="K86" i="10" s="1"/>
  <c r="D85" i="10"/>
  <c r="I85" i="10" s="1"/>
  <c r="D84" i="10"/>
  <c r="I84" i="10" s="1"/>
  <c r="K84" i="10" s="1"/>
  <c r="D83" i="10"/>
  <c r="I83" i="10" s="1"/>
  <c r="D82" i="10"/>
  <c r="I82" i="10" s="1"/>
  <c r="K82" i="10" s="1"/>
  <c r="D81" i="10"/>
  <c r="I81" i="10" s="1"/>
  <c r="D80" i="10"/>
  <c r="I80" i="10" s="1"/>
  <c r="K80" i="10" s="1"/>
  <c r="D79" i="10"/>
  <c r="I79" i="10" s="1"/>
  <c r="D78" i="10"/>
  <c r="I78" i="10" s="1"/>
  <c r="K78" i="10" s="1"/>
  <c r="D77" i="10"/>
  <c r="I77" i="10" s="1"/>
  <c r="D76" i="10"/>
  <c r="I76" i="10" s="1"/>
  <c r="K76" i="10" s="1"/>
  <c r="D75" i="10"/>
  <c r="I75" i="10" s="1"/>
  <c r="D74" i="10"/>
  <c r="I74" i="10" s="1"/>
  <c r="K74" i="10" s="1"/>
  <c r="D73" i="10"/>
  <c r="I73" i="10" s="1"/>
  <c r="D72" i="10"/>
  <c r="I72" i="10" s="1"/>
  <c r="K72" i="10" s="1"/>
  <c r="D71" i="10"/>
  <c r="I71" i="10" s="1"/>
  <c r="D70" i="10"/>
  <c r="I70" i="10" s="1"/>
  <c r="K70" i="10" s="1"/>
  <c r="D66" i="10"/>
  <c r="I66" i="10" s="1"/>
  <c r="L66" i="10" s="1"/>
  <c r="D64" i="10"/>
  <c r="I64" i="10" s="1"/>
  <c r="L64" i="10" s="1"/>
  <c r="D63" i="10"/>
  <c r="I63" i="10" s="1"/>
  <c r="D62" i="10"/>
  <c r="I62" i="10" s="1"/>
  <c r="D61" i="10"/>
  <c r="I61" i="10" s="1"/>
  <c r="D59" i="10"/>
  <c r="I59" i="10" s="1"/>
  <c r="D58" i="10"/>
  <c r="I58" i="10" s="1"/>
  <c r="L58" i="10" s="1"/>
  <c r="D57" i="10"/>
  <c r="I57" i="10" s="1"/>
  <c r="D56" i="10"/>
  <c r="I56" i="10" s="1"/>
  <c r="D54" i="10"/>
  <c r="I54" i="10" s="1"/>
  <c r="D53" i="10"/>
  <c r="I53" i="10" s="1"/>
  <c r="L53" i="10" s="1"/>
  <c r="D52" i="10"/>
  <c r="I52" i="10" s="1"/>
  <c r="D51" i="10"/>
  <c r="I51" i="10" s="1"/>
  <c r="L51" i="10" s="1"/>
  <c r="D50" i="10"/>
  <c r="I50" i="10" s="1"/>
  <c r="D49" i="10"/>
  <c r="I49" i="10" s="1"/>
  <c r="L49" i="10" s="1"/>
  <c r="D48" i="10"/>
  <c r="I48" i="10" s="1"/>
  <c r="D47" i="10"/>
  <c r="I47" i="10" s="1"/>
  <c r="L47" i="10" s="1"/>
  <c r="D46" i="10"/>
  <c r="I46" i="10" s="1"/>
  <c r="D45" i="10"/>
  <c r="I45" i="10" s="1"/>
  <c r="L45" i="10" s="1"/>
  <c r="D44" i="10"/>
  <c r="I44" i="10" s="1"/>
  <c r="D43" i="10"/>
  <c r="I43" i="10" s="1"/>
  <c r="L43" i="10" s="1"/>
  <c r="D42" i="10"/>
  <c r="I42" i="10" s="1"/>
  <c r="D41" i="10"/>
  <c r="I41" i="10" s="1"/>
  <c r="L41" i="10" s="1"/>
  <c r="D40" i="10"/>
  <c r="I40" i="10" s="1"/>
  <c r="D39" i="10"/>
  <c r="I39" i="10" s="1"/>
  <c r="L39" i="10" s="1"/>
  <c r="D38" i="10"/>
  <c r="I38" i="10" s="1"/>
  <c r="D37" i="10"/>
  <c r="I37" i="10" s="1"/>
  <c r="L37" i="10" s="1"/>
  <c r="D36" i="10"/>
  <c r="I36" i="10" s="1"/>
  <c r="D33" i="10"/>
  <c r="I33" i="10" s="1"/>
  <c r="D32" i="10"/>
  <c r="I32" i="10" s="1"/>
  <c r="D31" i="10"/>
  <c r="I31" i="10" s="1"/>
  <c r="D30" i="10"/>
  <c r="I30" i="10" s="1"/>
  <c r="D29" i="10"/>
  <c r="I29" i="10" s="1"/>
  <c r="D28" i="10"/>
  <c r="I28" i="10" s="1"/>
  <c r="D27" i="10"/>
  <c r="I27" i="10" s="1"/>
  <c r="D26" i="10"/>
  <c r="I26" i="10" s="1"/>
  <c r="D25" i="10"/>
  <c r="I25" i="10" s="1"/>
  <c r="D24" i="10"/>
  <c r="I24" i="10" s="1"/>
  <c r="D23" i="10"/>
  <c r="I23" i="10" s="1"/>
  <c r="D21" i="10"/>
  <c r="I21" i="10" s="1"/>
  <c r="D20" i="10"/>
  <c r="I20" i="10" s="1"/>
  <c r="D19" i="10"/>
  <c r="I19" i="10" s="1"/>
  <c r="D18" i="10"/>
  <c r="I18" i="10" s="1"/>
  <c r="D17" i="10"/>
  <c r="I17" i="10" s="1"/>
  <c r="D16" i="10"/>
  <c r="I16" i="10" s="1"/>
  <c r="D13" i="10"/>
  <c r="I13" i="10" s="1"/>
  <c r="D12" i="10"/>
  <c r="I12" i="10" s="1"/>
  <c r="K224" i="10"/>
  <c r="K223" i="10"/>
  <c r="L200" i="10"/>
  <c r="K200" i="10"/>
  <c r="I199" i="10"/>
  <c r="I191" i="10"/>
  <c r="I179" i="10"/>
  <c r="D154" i="10"/>
  <c r="I154" i="10" s="1"/>
  <c r="I142" i="10"/>
  <c r="L110" i="10"/>
  <c r="K110" i="10"/>
  <c r="L97" i="10"/>
  <c r="K97" i="10"/>
  <c r="L96" i="10"/>
  <c r="K96" i="10"/>
  <c r="L95" i="10"/>
  <c r="L94" i="10"/>
  <c r="L93" i="10"/>
  <c r="L92" i="10"/>
  <c r="L91" i="10"/>
  <c r="K91" i="10"/>
  <c r="L90" i="10"/>
  <c r="K90" i="10"/>
  <c r="L69" i="10"/>
  <c r="K69" i="10"/>
  <c r="L68" i="10"/>
  <c r="K68" i="10"/>
  <c r="L67" i="10"/>
  <c r="D65" i="10"/>
  <c r="I65" i="10" s="1"/>
  <c r="L65" i="10" s="1"/>
  <c r="L60" i="10"/>
  <c r="K60" i="10"/>
  <c r="D55" i="10"/>
  <c r="I55" i="10" s="1"/>
  <c r="L35" i="10"/>
  <c r="K35" i="10"/>
  <c r="D34" i="10"/>
  <c r="I34" i="10" s="1"/>
  <c r="D11" i="10"/>
  <c r="L10" i="10"/>
  <c r="K10" i="10"/>
  <c r="M6" i="10"/>
  <c r="D6" i="10"/>
  <c r="D222" i="8"/>
  <c r="I222" i="8" s="1"/>
  <c r="D221" i="8"/>
  <c r="I221" i="8" s="1"/>
  <c r="D219" i="8"/>
  <c r="I219" i="8" s="1"/>
  <c r="L219" i="8" s="1"/>
  <c r="D218" i="8"/>
  <c r="I218" i="8" s="1"/>
  <c r="D217" i="8"/>
  <c r="I217" i="8" s="1"/>
  <c r="D216" i="8"/>
  <c r="I216" i="8" s="1"/>
  <c r="D215" i="8"/>
  <c r="I215" i="8" s="1"/>
  <c r="L215" i="8" s="1"/>
  <c r="D214" i="8"/>
  <c r="I214" i="8" s="1"/>
  <c r="D213" i="8"/>
  <c r="I213" i="8" s="1"/>
  <c r="D212" i="8"/>
  <c r="I212" i="8" s="1"/>
  <c r="D211" i="8"/>
  <c r="I211" i="8" s="1"/>
  <c r="L211" i="8" s="1"/>
  <c r="D210" i="8"/>
  <c r="I210" i="8" s="1"/>
  <c r="D209" i="8"/>
  <c r="I209" i="8" s="1"/>
  <c r="D208" i="8"/>
  <c r="I208" i="8" s="1"/>
  <c r="D207" i="8"/>
  <c r="I207" i="8" s="1"/>
  <c r="L207" i="8" s="1"/>
  <c r="D206" i="8"/>
  <c r="I206" i="8" s="1"/>
  <c r="D205" i="8"/>
  <c r="I205" i="8" s="1"/>
  <c r="D204" i="8"/>
  <c r="I204" i="8" s="1"/>
  <c r="D203" i="8"/>
  <c r="I203" i="8" s="1"/>
  <c r="L203" i="8" s="1"/>
  <c r="D202" i="8"/>
  <c r="I202" i="8" s="1"/>
  <c r="D201" i="8"/>
  <c r="I201" i="8" s="1"/>
  <c r="D199" i="8"/>
  <c r="D198" i="8"/>
  <c r="I198" i="8" s="1"/>
  <c r="K198" i="8" s="1"/>
  <c r="D197" i="8"/>
  <c r="I197" i="8" s="1"/>
  <c r="D196" i="8"/>
  <c r="I196" i="8" s="1"/>
  <c r="L196" i="8" s="1"/>
  <c r="D195" i="8"/>
  <c r="I195" i="8" s="1"/>
  <c r="L195" i="8" s="1"/>
  <c r="D194" i="8"/>
  <c r="I194" i="8" s="1"/>
  <c r="K194" i="8" s="1"/>
  <c r="D193" i="8"/>
  <c r="I193" i="8" s="1"/>
  <c r="D192" i="8"/>
  <c r="I192" i="8" s="1"/>
  <c r="L192" i="8" s="1"/>
  <c r="D191" i="8"/>
  <c r="I191" i="8" s="1"/>
  <c r="L191" i="8" s="1"/>
  <c r="D190" i="8"/>
  <c r="I190" i="8" s="1"/>
  <c r="K190" i="8" s="1"/>
  <c r="D189" i="8"/>
  <c r="I189" i="8" s="1"/>
  <c r="D188" i="8"/>
  <c r="I188" i="8" s="1"/>
  <c r="L188" i="8" s="1"/>
  <c r="D187" i="8"/>
  <c r="I187" i="8" s="1"/>
  <c r="D186" i="8"/>
  <c r="I186" i="8" s="1"/>
  <c r="K186" i="8" s="1"/>
  <c r="D185" i="8"/>
  <c r="I185" i="8" s="1"/>
  <c r="D184" i="8"/>
  <c r="I184" i="8" s="1"/>
  <c r="L184" i="8" s="1"/>
  <c r="D183" i="8"/>
  <c r="I183" i="8" s="1"/>
  <c r="K183" i="8" s="1"/>
  <c r="D182" i="8"/>
  <c r="I182" i="8" s="1"/>
  <c r="L182" i="8" s="1"/>
  <c r="D181" i="8"/>
  <c r="I181" i="8" s="1"/>
  <c r="K181" i="8" s="1"/>
  <c r="D180" i="8"/>
  <c r="I180" i="8" s="1"/>
  <c r="L180" i="8" s="1"/>
  <c r="D179" i="8"/>
  <c r="I179" i="8" s="1"/>
  <c r="K179" i="8" s="1"/>
  <c r="D178" i="8"/>
  <c r="I178" i="8" s="1"/>
  <c r="K178" i="8" s="1"/>
  <c r="D177" i="8"/>
  <c r="I177" i="8" s="1"/>
  <c r="D176" i="8"/>
  <c r="I176" i="8" s="1"/>
  <c r="L176" i="8" s="1"/>
  <c r="K175" i="8"/>
  <c r="D169" i="8"/>
  <c r="I169" i="8" s="1"/>
  <c r="K169" i="8" s="1"/>
  <c r="D168" i="8"/>
  <c r="I168" i="8" s="1"/>
  <c r="L168" i="8" s="1"/>
  <c r="D167" i="8"/>
  <c r="I167" i="8" s="1"/>
  <c r="K167" i="8" s="1"/>
  <c r="D166" i="8"/>
  <c r="I166" i="8" s="1"/>
  <c r="D165" i="8"/>
  <c r="I165" i="8" s="1"/>
  <c r="K165" i="8" s="1"/>
  <c r="D164" i="8"/>
  <c r="I164" i="8" s="1"/>
  <c r="D163" i="8"/>
  <c r="I163" i="8" s="1"/>
  <c r="K163" i="8" s="1"/>
  <c r="D162" i="8"/>
  <c r="D161" i="8"/>
  <c r="I161" i="8" s="1"/>
  <c r="K161" i="8" s="1"/>
  <c r="D160" i="8"/>
  <c r="I160" i="8" s="1"/>
  <c r="L160" i="8" s="1"/>
  <c r="D159" i="8"/>
  <c r="I159" i="8" s="1"/>
  <c r="K159" i="8" s="1"/>
  <c r="D158" i="8"/>
  <c r="I158" i="8" s="1"/>
  <c r="K158" i="8" s="1"/>
  <c r="D157" i="8"/>
  <c r="I157" i="8" s="1"/>
  <c r="K157" i="8" s="1"/>
  <c r="D156" i="8"/>
  <c r="I156" i="8" s="1"/>
  <c r="D155" i="8"/>
  <c r="I155" i="8" s="1"/>
  <c r="K155" i="8" s="1"/>
  <c r="D153" i="8"/>
  <c r="I153" i="8" s="1"/>
  <c r="L153" i="8" s="1"/>
  <c r="D152" i="8"/>
  <c r="I152" i="8" s="1"/>
  <c r="L152" i="8" s="1"/>
  <c r="D151" i="8"/>
  <c r="I151" i="8" s="1"/>
  <c r="K151" i="8" s="1"/>
  <c r="D150" i="8"/>
  <c r="I150" i="8" s="1"/>
  <c r="D149" i="8"/>
  <c r="I149" i="8" s="1"/>
  <c r="K149" i="8" s="1"/>
  <c r="D148" i="8"/>
  <c r="I148" i="8" s="1"/>
  <c r="L148" i="8" s="1"/>
  <c r="D147" i="8"/>
  <c r="I147" i="8" s="1"/>
  <c r="K147" i="8" s="1"/>
  <c r="D146" i="8"/>
  <c r="I146" i="8" s="1"/>
  <c r="D145" i="8"/>
  <c r="I145" i="8" s="1"/>
  <c r="L145" i="8" s="1"/>
  <c r="D144" i="8"/>
  <c r="I144" i="8" s="1"/>
  <c r="L144" i="8" s="1"/>
  <c r="D143" i="8"/>
  <c r="I143" i="8" s="1"/>
  <c r="K143" i="8" s="1"/>
  <c r="D142" i="8"/>
  <c r="I142" i="8" s="1"/>
  <c r="D141" i="8"/>
  <c r="I141" i="8" s="1"/>
  <c r="K141" i="8" s="1"/>
  <c r="D140" i="8"/>
  <c r="I140" i="8" s="1"/>
  <c r="L140" i="8" s="1"/>
  <c r="D139" i="8"/>
  <c r="I139" i="8" s="1"/>
  <c r="K139" i="8" s="1"/>
  <c r="D138" i="8"/>
  <c r="I138" i="8" s="1"/>
  <c r="D137" i="8"/>
  <c r="I137" i="8" s="1"/>
  <c r="K137" i="8" s="1"/>
  <c r="D136" i="8"/>
  <c r="I136" i="8" s="1"/>
  <c r="L136" i="8" s="1"/>
  <c r="D135" i="8"/>
  <c r="I135" i="8" s="1"/>
  <c r="I132" i="8"/>
  <c r="L132" i="8" s="1"/>
  <c r="I130" i="8"/>
  <c r="L130" i="8" s="1"/>
  <c r="D129" i="8"/>
  <c r="I129" i="8" s="1"/>
  <c r="D128" i="8"/>
  <c r="I128" i="8" s="1"/>
  <c r="L128" i="8" s="1"/>
  <c r="D127" i="8"/>
  <c r="I127" i="8" s="1"/>
  <c r="D126" i="8"/>
  <c r="I126" i="8" s="1"/>
  <c r="L126" i="8" s="1"/>
  <c r="D125" i="8"/>
  <c r="I125" i="8" s="1"/>
  <c r="D124" i="8"/>
  <c r="I124" i="8" s="1"/>
  <c r="L124" i="8" s="1"/>
  <c r="D123" i="8"/>
  <c r="I123" i="8" s="1"/>
  <c r="D122" i="8"/>
  <c r="I122" i="8" s="1"/>
  <c r="L122" i="8" s="1"/>
  <c r="D121" i="8"/>
  <c r="I121" i="8" s="1"/>
  <c r="D120" i="8"/>
  <c r="I120" i="8" s="1"/>
  <c r="L120" i="8" s="1"/>
  <c r="D119" i="8"/>
  <c r="I119" i="8" s="1"/>
  <c r="D118" i="8"/>
  <c r="I118" i="8" s="1"/>
  <c r="L118" i="8" s="1"/>
  <c r="D117" i="8"/>
  <c r="I117" i="8" s="1"/>
  <c r="D116" i="8"/>
  <c r="I116" i="8" s="1"/>
  <c r="L116" i="8" s="1"/>
  <c r="D115" i="8"/>
  <c r="I115" i="8" s="1"/>
  <c r="D114" i="8"/>
  <c r="I114" i="8" s="1"/>
  <c r="L114" i="8" s="1"/>
  <c r="D113" i="8"/>
  <c r="I113" i="8" s="1"/>
  <c r="D112" i="8"/>
  <c r="I112" i="8" s="1"/>
  <c r="L112" i="8" s="1"/>
  <c r="D111" i="8"/>
  <c r="I111" i="8" s="1"/>
  <c r="D109" i="8"/>
  <c r="I109" i="8" s="1"/>
  <c r="D108" i="8"/>
  <c r="I108" i="8" s="1"/>
  <c r="K108" i="8" s="1"/>
  <c r="D107" i="8"/>
  <c r="I107" i="8" s="1"/>
  <c r="D106" i="8"/>
  <c r="I106" i="8" s="1"/>
  <c r="D105" i="8"/>
  <c r="I105" i="8" s="1"/>
  <c r="D104" i="8"/>
  <c r="I104" i="8" s="1"/>
  <c r="K104" i="8" s="1"/>
  <c r="D103" i="8"/>
  <c r="I103" i="8" s="1"/>
  <c r="L103" i="8" s="1"/>
  <c r="D102" i="8"/>
  <c r="I102" i="8" s="1"/>
  <c r="D101" i="8"/>
  <c r="I101" i="8" s="1"/>
  <c r="D100" i="8"/>
  <c r="I100" i="8" s="1"/>
  <c r="K100" i="8" s="1"/>
  <c r="D99" i="8"/>
  <c r="I99" i="8" s="1"/>
  <c r="K99" i="8" s="1"/>
  <c r="D98" i="8"/>
  <c r="I98" i="8" s="1"/>
  <c r="K98" i="8" s="1"/>
  <c r="D89" i="8"/>
  <c r="I89" i="8" s="1"/>
  <c r="K89" i="8" s="1"/>
  <c r="D88" i="8"/>
  <c r="I88" i="8" s="1"/>
  <c r="K88" i="8" s="1"/>
  <c r="D87" i="8"/>
  <c r="I87" i="8" s="1"/>
  <c r="K87" i="8" s="1"/>
  <c r="D86" i="8"/>
  <c r="I86" i="8" s="1"/>
  <c r="K86" i="8" s="1"/>
  <c r="D85" i="8"/>
  <c r="I85" i="8" s="1"/>
  <c r="K85" i="8" s="1"/>
  <c r="D84" i="8"/>
  <c r="I84" i="8" s="1"/>
  <c r="K84" i="8" s="1"/>
  <c r="D83" i="8"/>
  <c r="I83" i="8" s="1"/>
  <c r="K83" i="8" s="1"/>
  <c r="D82" i="8"/>
  <c r="I82" i="8" s="1"/>
  <c r="K82" i="8" s="1"/>
  <c r="D81" i="8"/>
  <c r="I81" i="8" s="1"/>
  <c r="K81" i="8" s="1"/>
  <c r="D80" i="8"/>
  <c r="I80" i="8" s="1"/>
  <c r="K80" i="8" s="1"/>
  <c r="D79" i="8"/>
  <c r="I79" i="8" s="1"/>
  <c r="K79" i="8" s="1"/>
  <c r="D78" i="8"/>
  <c r="I78" i="8" s="1"/>
  <c r="K78" i="8" s="1"/>
  <c r="D77" i="8"/>
  <c r="I77" i="8" s="1"/>
  <c r="K77" i="8" s="1"/>
  <c r="D76" i="8"/>
  <c r="I76" i="8" s="1"/>
  <c r="K76" i="8" s="1"/>
  <c r="D75" i="8"/>
  <c r="I75" i="8" s="1"/>
  <c r="K75" i="8" s="1"/>
  <c r="D74" i="8"/>
  <c r="I74" i="8" s="1"/>
  <c r="K74" i="8" s="1"/>
  <c r="D73" i="8"/>
  <c r="I73" i="8" s="1"/>
  <c r="K73" i="8" s="1"/>
  <c r="D72" i="8"/>
  <c r="I72" i="8" s="1"/>
  <c r="K72" i="8" s="1"/>
  <c r="D71" i="8"/>
  <c r="I71" i="8" s="1"/>
  <c r="K71" i="8" s="1"/>
  <c r="D70" i="8"/>
  <c r="I70" i="8" s="1"/>
  <c r="K70" i="8" s="1"/>
  <c r="D66" i="8"/>
  <c r="I66" i="8" s="1"/>
  <c r="D65" i="8"/>
  <c r="D64" i="8"/>
  <c r="I64" i="8" s="1"/>
  <c r="L64" i="8" s="1"/>
  <c r="D63" i="8"/>
  <c r="I63" i="8" s="1"/>
  <c r="D62" i="8"/>
  <c r="I62" i="8" s="1"/>
  <c r="K62" i="8" s="1"/>
  <c r="D61" i="8"/>
  <c r="I61" i="8" s="1"/>
  <c r="K61" i="8" s="1"/>
  <c r="D59" i="8"/>
  <c r="I59" i="8" s="1"/>
  <c r="K59" i="8" s="1"/>
  <c r="D58" i="8"/>
  <c r="I58" i="8" s="1"/>
  <c r="K58" i="8" s="1"/>
  <c r="D57" i="8"/>
  <c r="I57" i="8" s="1"/>
  <c r="K57" i="8" s="1"/>
  <c r="D56" i="8"/>
  <c r="I56" i="8" s="1"/>
  <c r="K56" i="8" s="1"/>
  <c r="D55" i="8"/>
  <c r="I55" i="8" s="1"/>
  <c r="K55" i="8" s="1"/>
  <c r="D54" i="8"/>
  <c r="I54" i="8" s="1"/>
  <c r="K54" i="8" s="1"/>
  <c r="D53" i="8"/>
  <c r="I53" i="8" s="1"/>
  <c r="K53" i="8" s="1"/>
  <c r="D52" i="8"/>
  <c r="I52" i="8" s="1"/>
  <c r="K52" i="8" s="1"/>
  <c r="D51" i="8"/>
  <c r="I51" i="8" s="1"/>
  <c r="K51" i="8" s="1"/>
  <c r="D50" i="8"/>
  <c r="I50" i="8" s="1"/>
  <c r="K50" i="8" s="1"/>
  <c r="D49" i="8"/>
  <c r="D48" i="8"/>
  <c r="I48" i="8" s="1"/>
  <c r="K48" i="8" s="1"/>
  <c r="D47" i="8"/>
  <c r="I47" i="8" s="1"/>
  <c r="K47" i="8" s="1"/>
  <c r="D46" i="8"/>
  <c r="I46" i="8" s="1"/>
  <c r="K46" i="8" s="1"/>
  <c r="D45" i="8"/>
  <c r="I45" i="8" s="1"/>
  <c r="K45" i="8" s="1"/>
  <c r="D44" i="8"/>
  <c r="I44" i="8" s="1"/>
  <c r="K44" i="8" s="1"/>
  <c r="D43" i="8"/>
  <c r="I43" i="8" s="1"/>
  <c r="K43" i="8" s="1"/>
  <c r="D42" i="8"/>
  <c r="I42" i="8" s="1"/>
  <c r="K42" i="8" s="1"/>
  <c r="D41" i="8"/>
  <c r="I41" i="8" s="1"/>
  <c r="K41" i="8" s="1"/>
  <c r="D40" i="8"/>
  <c r="I40" i="8" s="1"/>
  <c r="K40" i="8" s="1"/>
  <c r="D39" i="8"/>
  <c r="I39" i="8" s="1"/>
  <c r="K39" i="8" s="1"/>
  <c r="D38" i="8"/>
  <c r="I38" i="8" s="1"/>
  <c r="K38" i="8" s="1"/>
  <c r="D37" i="8"/>
  <c r="I37" i="8" s="1"/>
  <c r="K37" i="8" s="1"/>
  <c r="D36" i="8"/>
  <c r="I36" i="8" s="1"/>
  <c r="K36" i="8" s="1"/>
  <c r="I49" i="8"/>
  <c r="K49" i="8" s="1"/>
  <c r="D34" i="8"/>
  <c r="I34" i="8" s="1"/>
  <c r="K34" i="8" s="1"/>
  <c r="D33" i="8"/>
  <c r="I33" i="8" s="1"/>
  <c r="L33" i="8" s="1"/>
  <c r="D32" i="8"/>
  <c r="I32" i="8" s="1"/>
  <c r="L32" i="8" s="1"/>
  <c r="D31" i="8"/>
  <c r="I31" i="8" s="1"/>
  <c r="L31" i="8" s="1"/>
  <c r="D30" i="8"/>
  <c r="I30" i="8" s="1"/>
  <c r="L30" i="8" s="1"/>
  <c r="D29" i="8"/>
  <c r="I29" i="8" s="1"/>
  <c r="L29" i="8" s="1"/>
  <c r="D28" i="8"/>
  <c r="I28" i="8" s="1"/>
  <c r="L28" i="8" s="1"/>
  <c r="D27" i="8"/>
  <c r="I27" i="8" s="1"/>
  <c r="L27" i="8" s="1"/>
  <c r="D26" i="8"/>
  <c r="I26" i="8" s="1"/>
  <c r="L26" i="8" s="1"/>
  <c r="D25" i="8"/>
  <c r="I25" i="8" s="1"/>
  <c r="L25" i="8" s="1"/>
  <c r="D24" i="8"/>
  <c r="I24" i="8" s="1"/>
  <c r="L24" i="8" s="1"/>
  <c r="D23" i="8"/>
  <c r="I23" i="8" s="1"/>
  <c r="L23" i="8" s="1"/>
  <c r="D21" i="8"/>
  <c r="I21" i="8" s="1"/>
  <c r="D20" i="8"/>
  <c r="I20" i="8" s="1"/>
  <c r="D19" i="8"/>
  <c r="I19" i="8" s="1"/>
  <c r="D18" i="8"/>
  <c r="I18" i="8" s="1"/>
  <c r="D17" i="8"/>
  <c r="I17" i="8" s="1"/>
  <c r="K69" i="8"/>
  <c r="K224" i="8"/>
  <c r="K223" i="8"/>
  <c r="D220" i="8"/>
  <c r="I220" i="8" s="1"/>
  <c r="L200" i="8"/>
  <c r="K200" i="8"/>
  <c r="I199" i="8"/>
  <c r="L199" i="8" s="1"/>
  <c r="I174" i="8"/>
  <c r="K174" i="8" s="1"/>
  <c r="I173" i="8"/>
  <c r="K173" i="8" s="1"/>
  <c r="I172" i="8"/>
  <c r="L172" i="8" s="1"/>
  <c r="I171" i="8"/>
  <c r="K171" i="8" s="1"/>
  <c r="I170" i="8"/>
  <c r="K170" i="8" s="1"/>
  <c r="I162" i="8"/>
  <c r="L162" i="8" s="1"/>
  <c r="D154" i="8"/>
  <c r="I154" i="8" s="1"/>
  <c r="L154" i="8" s="1"/>
  <c r="I134" i="8"/>
  <c r="L134" i="8" s="1"/>
  <c r="I133" i="8"/>
  <c r="I131" i="8"/>
  <c r="L110" i="8"/>
  <c r="K110" i="8"/>
  <c r="K97" i="8"/>
  <c r="L97" i="8"/>
  <c r="L96" i="8"/>
  <c r="K96" i="8"/>
  <c r="L94" i="8"/>
  <c r="L92" i="8"/>
  <c r="L91" i="8"/>
  <c r="K91" i="8"/>
  <c r="K90" i="8"/>
  <c r="L68" i="8"/>
  <c r="K68" i="8"/>
  <c r="I65" i="8"/>
  <c r="L65" i="8" s="1"/>
  <c r="L60" i="8"/>
  <c r="K60" i="8"/>
  <c r="L35" i="8"/>
  <c r="K35" i="8"/>
  <c r="K22" i="8"/>
  <c r="D6" i="8"/>
  <c r="K14" i="15" l="1"/>
  <c r="L170" i="13"/>
  <c r="K174" i="15"/>
  <c r="L132" i="10"/>
  <c r="L58" i="11"/>
  <c r="K98" i="15"/>
  <c r="L183" i="13"/>
  <c r="L55" i="10"/>
  <c r="K55" i="10"/>
  <c r="K25" i="11"/>
  <c r="L25" i="11"/>
  <c r="K29" i="11"/>
  <c r="L29" i="11"/>
  <c r="L217" i="11"/>
  <c r="K217" i="11"/>
  <c r="G6" i="11"/>
  <c r="L54" i="11"/>
  <c r="L33" i="11"/>
  <c r="L46" i="11"/>
  <c r="K130" i="11"/>
  <c r="L50" i="11"/>
  <c r="L174" i="11"/>
  <c r="K30" i="13"/>
  <c r="L30" i="13"/>
  <c r="L61" i="13"/>
  <c r="K117" i="13"/>
  <c r="K174" i="13"/>
  <c r="L14" i="13"/>
  <c r="K217" i="15"/>
  <c r="L217" i="15"/>
  <c r="L221" i="15"/>
  <c r="K221" i="15"/>
  <c r="K106" i="15"/>
  <c r="K112" i="15"/>
  <c r="K114" i="15"/>
  <c r="L132" i="15"/>
  <c r="K170" i="15"/>
  <c r="K113" i="15"/>
  <c r="K131" i="15"/>
  <c r="K133" i="15"/>
  <c r="L47" i="19"/>
  <c r="K98" i="19"/>
  <c r="L113" i="19"/>
  <c r="K116" i="19"/>
  <c r="L125" i="19"/>
  <c r="K128" i="19"/>
  <c r="K131" i="19"/>
  <c r="L134" i="19"/>
  <c r="K48" i="19"/>
  <c r="L133" i="10"/>
  <c r="K133" i="10"/>
  <c r="I113" i="10"/>
  <c r="K113" i="10" s="1"/>
  <c r="I114" i="10"/>
  <c r="L114" i="10" s="1"/>
  <c r="I11" i="10"/>
  <c r="L11" i="10" s="1"/>
  <c r="G6" i="10"/>
  <c r="I111" i="10"/>
  <c r="L111" i="10" s="1"/>
  <c r="L158" i="10"/>
  <c r="K23" i="11"/>
  <c r="L23" i="11"/>
  <c r="K26" i="11"/>
  <c r="L26" i="11"/>
  <c r="K31" i="11"/>
  <c r="L31" i="11"/>
  <c r="K27" i="11"/>
  <c r="L27" i="11"/>
  <c r="K30" i="11"/>
  <c r="L30" i="11"/>
  <c r="L219" i="11"/>
  <c r="K219" i="11"/>
  <c r="K34" i="11"/>
  <c r="L34" i="11"/>
  <c r="K218" i="11"/>
  <c r="L218" i="11"/>
  <c r="L221" i="11"/>
  <c r="I11" i="11"/>
  <c r="L11" i="11" s="1"/>
  <c r="L24" i="11"/>
  <c r="L28" i="11"/>
  <c r="L32" i="11"/>
  <c r="K45" i="11"/>
  <c r="K49" i="11"/>
  <c r="K53" i="11"/>
  <c r="K57" i="11"/>
  <c r="K134" i="11"/>
  <c r="K47" i="11"/>
  <c r="K51" i="11"/>
  <c r="K55" i="11"/>
  <c r="K59" i="11"/>
  <c r="K132" i="11"/>
  <c r="L170" i="11"/>
  <c r="K173" i="11"/>
  <c r="L149" i="13"/>
  <c r="K149" i="13"/>
  <c r="L165" i="13"/>
  <c r="K165" i="13"/>
  <c r="L217" i="13"/>
  <c r="K217" i="13"/>
  <c r="L221" i="13"/>
  <c r="K221" i="13"/>
  <c r="K25" i="13"/>
  <c r="L25" i="13"/>
  <c r="K26" i="13"/>
  <c r="L26" i="13"/>
  <c r="K33" i="13"/>
  <c r="L33" i="13"/>
  <c r="L218" i="13"/>
  <c r="K218" i="13"/>
  <c r="K34" i="13"/>
  <c r="L34" i="13"/>
  <c r="L132" i="13"/>
  <c r="L171" i="13"/>
  <c r="L175" i="13"/>
  <c r="G6" i="13"/>
  <c r="L29" i="13"/>
  <c r="K65" i="13"/>
  <c r="K157" i="13"/>
  <c r="L191" i="13"/>
  <c r="I11" i="13"/>
  <c r="L11" i="13" s="1"/>
  <c r="K173" i="13"/>
  <c r="L199" i="13"/>
  <c r="L25" i="15"/>
  <c r="K25" i="15"/>
  <c r="L33" i="15"/>
  <c r="K33" i="15"/>
  <c r="L65" i="15"/>
  <c r="K65" i="15"/>
  <c r="L77" i="15"/>
  <c r="K77" i="15"/>
  <c r="L87" i="15"/>
  <c r="K87" i="15"/>
  <c r="K176" i="15"/>
  <c r="L176" i="15"/>
  <c r="K184" i="15"/>
  <c r="L184" i="15"/>
  <c r="K192" i="15"/>
  <c r="L192" i="15"/>
  <c r="L220" i="15"/>
  <c r="K220" i="15"/>
  <c r="L29" i="15"/>
  <c r="K29" i="15"/>
  <c r="L61" i="15"/>
  <c r="K61" i="15"/>
  <c r="L73" i="15"/>
  <c r="K73" i="15"/>
  <c r="L218" i="15"/>
  <c r="K218" i="15"/>
  <c r="K23" i="15"/>
  <c r="K31" i="15"/>
  <c r="K34" i="15"/>
  <c r="K63" i="15"/>
  <c r="K75" i="15"/>
  <c r="K102" i="15"/>
  <c r="L171" i="15"/>
  <c r="L175" i="15"/>
  <c r="L180" i="15"/>
  <c r="L196" i="15"/>
  <c r="K27" i="15"/>
  <c r="K71" i="15"/>
  <c r="K79" i="15"/>
  <c r="K172" i="15"/>
  <c r="L188" i="15"/>
  <c r="I11" i="15"/>
  <c r="K11" i="15" s="1"/>
  <c r="G6" i="15"/>
  <c r="K54" i="19"/>
  <c r="K56" i="19"/>
  <c r="K172" i="19"/>
  <c r="L39" i="19"/>
  <c r="L55" i="19"/>
  <c r="L84" i="19"/>
  <c r="K102" i="19"/>
  <c r="K106" i="19"/>
  <c r="L120" i="19"/>
  <c r="L138" i="19"/>
  <c r="K174" i="19"/>
  <c r="K178" i="19"/>
  <c r="L178" i="19"/>
  <c r="K183" i="19"/>
  <c r="L183" i="19"/>
  <c r="K44" i="19"/>
  <c r="L51" i="19"/>
  <c r="K58" i="19"/>
  <c r="L80" i="19"/>
  <c r="K100" i="19"/>
  <c r="L117" i="19"/>
  <c r="K170" i="19"/>
  <c r="L182" i="19"/>
  <c r="L43" i="19"/>
  <c r="K50" i="19"/>
  <c r="K52" i="19"/>
  <c r="L59" i="19"/>
  <c r="L72" i="19"/>
  <c r="L88" i="19"/>
  <c r="K112" i="19"/>
  <c r="L179" i="19"/>
  <c r="K46" i="19"/>
  <c r="L76" i="19"/>
  <c r="K184" i="19"/>
  <c r="L184" i="19"/>
  <c r="L105" i="19"/>
  <c r="K105" i="19"/>
  <c r="K180" i="19"/>
  <c r="L180" i="19"/>
  <c r="I11" i="19"/>
  <c r="K11" i="19" s="1"/>
  <c r="G6" i="19"/>
  <c r="L14" i="19"/>
  <c r="L40" i="19"/>
  <c r="K70" i="19"/>
  <c r="K74" i="19"/>
  <c r="K78" i="19"/>
  <c r="K82" i="19"/>
  <c r="K86" i="19"/>
  <c r="L129" i="19"/>
  <c r="K219" i="19"/>
  <c r="L71" i="19"/>
  <c r="L75" i="19"/>
  <c r="L79" i="19"/>
  <c r="L83" i="19"/>
  <c r="L87" i="19"/>
  <c r="K99" i="19"/>
  <c r="K109" i="19"/>
  <c r="K111" i="19"/>
  <c r="K115" i="19"/>
  <c r="L121" i="19"/>
  <c r="K124" i="19"/>
  <c r="K133" i="19"/>
  <c r="L177" i="19"/>
  <c r="L181" i="19"/>
  <c r="K185" i="19"/>
  <c r="K186" i="19"/>
  <c r="K187" i="19"/>
  <c r="K188" i="19"/>
  <c r="K189" i="19"/>
  <c r="K190" i="19"/>
  <c r="K191" i="19"/>
  <c r="K192" i="19"/>
  <c r="K193" i="19"/>
  <c r="K194" i="19"/>
  <c r="K195" i="19"/>
  <c r="K196" i="19"/>
  <c r="K197" i="19"/>
  <c r="K198" i="19"/>
  <c r="K199" i="19"/>
  <c r="K42" i="19"/>
  <c r="L222" i="19"/>
  <c r="K175" i="20"/>
  <c r="K14" i="20"/>
  <c r="K30" i="20"/>
  <c r="K173" i="20"/>
  <c r="L34" i="20"/>
  <c r="L63" i="20"/>
  <c r="K83" i="20"/>
  <c r="L26" i="20"/>
  <c r="K29" i="20"/>
  <c r="L172" i="20"/>
  <c r="L174" i="20"/>
  <c r="I11" i="20"/>
  <c r="L11" i="20" s="1"/>
  <c r="G6" i="20"/>
  <c r="L130" i="20"/>
  <c r="L132" i="20"/>
  <c r="K134" i="20"/>
  <c r="I111" i="20"/>
  <c r="I112" i="20" s="1"/>
  <c r="I113" i="20" s="1"/>
  <c r="K107" i="20"/>
  <c r="K129" i="20"/>
  <c r="K131" i="20"/>
  <c r="L133" i="20"/>
  <c r="K171" i="20"/>
  <c r="I216" i="20"/>
  <c r="I217" i="20" s="1"/>
  <c r="I218" i="20" s="1"/>
  <c r="I219" i="20" s="1"/>
  <c r="I220" i="20" s="1"/>
  <c r="I221" i="20" s="1"/>
  <c r="I222" i="20" s="1"/>
  <c r="K222" i="20" s="1"/>
  <c r="K101" i="8"/>
  <c r="L101" i="8"/>
  <c r="L102" i="8"/>
  <c r="K102" i="8"/>
  <c r="K154" i="8"/>
  <c r="G6" i="8"/>
  <c r="L201" i="8"/>
  <c r="L205" i="8"/>
  <c r="L209" i="8"/>
  <c r="L213" i="8"/>
  <c r="L217" i="8"/>
  <c r="K25" i="20"/>
  <c r="K87" i="20"/>
  <c r="K117" i="20"/>
  <c r="K64" i="20"/>
  <c r="K99" i="20"/>
  <c r="K121" i="20"/>
  <c r="K33" i="20"/>
  <c r="K79" i="20"/>
  <c r="K103" i="20"/>
  <c r="L45" i="20"/>
  <c r="K45" i="20"/>
  <c r="L37" i="20"/>
  <c r="K37" i="20"/>
  <c r="L53" i="20"/>
  <c r="K53" i="20"/>
  <c r="L73" i="20"/>
  <c r="K73" i="20"/>
  <c r="L13" i="20"/>
  <c r="K13" i="20"/>
  <c r="L23" i="20"/>
  <c r="L27" i="20"/>
  <c r="L31" i="20"/>
  <c r="K41" i="20"/>
  <c r="K57" i="20"/>
  <c r="K81" i="20"/>
  <c r="K89" i="20"/>
  <c r="K105" i="20"/>
  <c r="K115" i="20"/>
  <c r="K123" i="20"/>
  <c r="K125" i="20"/>
  <c r="K127" i="20"/>
  <c r="K19" i="20"/>
  <c r="K49" i="20"/>
  <c r="K77" i="20"/>
  <c r="K85" i="20"/>
  <c r="K101" i="20"/>
  <c r="K109" i="20"/>
  <c r="K119" i="20"/>
  <c r="K124" i="20"/>
  <c r="K126" i="20"/>
  <c r="K128" i="20"/>
  <c r="K136" i="20"/>
  <c r="K138" i="20"/>
  <c r="K140" i="20"/>
  <c r="K142" i="20"/>
  <c r="K144" i="20"/>
  <c r="K146" i="20"/>
  <c r="K148" i="20"/>
  <c r="L16" i="20"/>
  <c r="K16" i="20"/>
  <c r="L21" i="20"/>
  <c r="K21" i="20"/>
  <c r="L46" i="20"/>
  <c r="K46" i="20"/>
  <c r="L51" i="20"/>
  <c r="K51" i="20"/>
  <c r="L74" i="20"/>
  <c r="K74" i="20"/>
  <c r="L17" i="20"/>
  <c r="K17" i="20"/>
  <c r="L42" i="20"/>
  <c r="K42" i="20"/>
  <c r="L47" i="20"/>
  <c r="K47" i="20"/>
  <c r="L58" i="20"/>
  <c r="K58" i="20"/>
  <c r="L70" i="20"/>
  <c r="K70" i="20"/>
  <c r="L75" i="20"/>
  <c r="K75" i="20"/>
  <c r="L38" i="20"/>
  <c r="K38" i="20"/>
  <c r="L43" i="20"/>
  <c r="K43" i="20"/>
  <c r="L54" i="20"/>
  <c r="K54" i="20"/>
  <c r="L59" i="20"/>
  <c r="K59" i="20"/>
  <c r="L71" i="20"/>
  <c r="K71" i="20"/>
  <c r="L20" i="20"/>
  <c r="K20" i="20"/>
  <c r="L39" i="20"/>
  <c r="K39" i="20"/>
  <c r="L50" i="20"/>
  <c r="K50" i="20"/>
  <c r="L55" i="20"/>
  <c r="K55" i="20"/>
  <c r="L137" i="20"/>
  <c r="K137" i="20"/>
  <c r="L143" i="20"/>
  <c r="K143" i="20"/>
  <c r="L153" i="20"/>
  <c r="K153" i="20"/>
  <c r="L169" i="20"/>
  <c r="K169" i="20"/>
  <c r="L186" i="20"/>
  <c r="K186" i="20"/>
  <c r="L201" i="20"/>
  <c r="K201" i="20"/>
  <c r="K12" i="20"/>
  <c r="K18" i="20"/>
  <c r="K24" i="20"/>
  <c r="K28" i="20"/>
  <c r="K32" i="20"/>
  <c r="K36" i="20"/>
  <c r="K40" i="20"/>
  <c r="K44" i="20"/>
  <c r="K48" i="20"/>
  <c r="K52" i="20"/>
  <c r="K56" i="20"/>
  <c r="K62" i="20"/>
  <c r="K66" i="20"/>
  <c r="K72" i="20"/>
  <c r="K76" i="20"/>
  <c r="L150" i="20"/>
  <c r="K150" i="20"/>
  <c r="L154" i="20"/>
  <c r="K154" i="20"/>
  <c r="L158" i="20"/>
  <c r="K158" i="20"/>
  <c r="L162" i="20"/>
  <c r="K162" i="20"/>
  <c r="L166" i="20"/>
  <c r="K166" i="20"/>
  <c r="K170" i="20"/>
  <c r="L170" i="20"/>
  <c r="L179" i="20"/>
  <c r="K179" i="20"/>
  <c r="L183" i="20"/>
  <c r="K183" i="20"/>
  <c r="L187" i="20"/>
  <c r="K187" i="20"/>
  <c r="L191" i="20"/>
  <c r="K191" i="20"/>
  <c r="L195" i="20"/>
  <c r="K195" i="20"/>
  <c r="L199" i="20"/>
  <c r="K199" i="20"/>
  <c r="L202" i="20"/>
  <c r="K202" i="20"/>
  <c r="L206" i="20"/>
  <c r="K206" i="20"/>
  <c r="L210" i="20"/>
  <c r="K210" i="20"/>
  <c r="L214" i="20"/>
  <c r="K214" i="20"/>
  <c r="L139" i="20"/>
  <c r="K139" i="20"/>
  <c r="L145" i="20"/>
  <c r="K145" i="20"/>
  <c r="L157" i="20"/>
  <c r="K157" i="20"/>
  <c r="L165" i="20"/>
  <c r="K165" i="20"/>
  <c r="L182" i="20"/>
  <c r="K182" i="20"/>
  <c r="L194" i="20"/>
  <c r="K194" i="20"/>
  <c r="K61" i="20"/>
  <c r="K65" i="20"/>
  <c r="K78" i="20"/>
  <c r="K80" i="20"/>
  <c r="K82" i="20"/>
  <c r="K84" i="20"/>
  <c r="K86" i="20"/>
  <c r="K88" i="20"/>
  <c r="K98" i="20"/>
  <c r="K100" i="20"/>
  <c r="K102" i="20"/>
  <c r="K104" i="20"/>
  <c r="K106" i="20"/>
  <c r="K108" i="20"/>
  <c r="K116" i="20"/>
  <c r="K118" i="20"/>
  <c r="K120" i="20"/>
  <c r="K122" i="20"/>
  <c r="L151" i="20"/>
  <c r="K151" i="20"/>
  <c r="L155" i="20"/>
  <c r="K155" i="20"/>
  <c r="L159" i="20"/>
  <c r="K159" i="20"/>
  <c r="L163" i="20"/>
  <c r="K163" i="20"/>
  <c r="L167" i="20"/>
  <c r="K167" i="20"/>
  <c r="L176" i="20"/>
  <c r="K176" i="20"/>
  <c r="L180" i="20"/>
  <c r="K180" i="20"/>
  <c r="L184" i="20"/>
  <c r="K184" i="20"/>
  <c r="L188" i="20"/>
  <c r="K188" i="20"/>
  <c r="L192" i="20"/>
  <c r="K192" i="20"/>
  <c r="L196" i="20"/>
  <c r="K196" i="20"/>
  <c r="L135" i="20"/>
  <c r="K135" i="20"/>
  <c r="L141" i="20"/>
  <c r="K141" i="20"/>
  <c r="L147" i="20"/>
  <c r="K147" i="20"/>
  <c r="L149" i="20"/>
  <c r="K149" i="20"/>
  <c r="L161" i="20"/>
  <c r="K161" i="20"/>
  <c r="L178" i="20"/>
  <c r="K178" i="20"/>
  <c r="L190" i="20"/>
  <c r="K190" i="20"/>
  <c r="L198" i="20"/>
  <c r="K198" i="20"/>
  <c r="L152" i="20"/>
  <c r="K152" i="20"/>
  <c r="L156" i="20"/>
  <c r="K156" i="20"/>
  <c r="L160" i="20"/>
  <c r="K160" i="20"/>
  <c r="L164" i="20"/>
  <c r="K164" i="20"/>
  <c r="L168" i="20"/>
  <c r="K168" i="20"/>
  <c r="L177" i="20"/>
  <c r="K177" i="20"/>
  <c r="L181" i="20"/>
  <c r="K181" i="20"/>
  <c r="L185" i="20"/>
  <c r="K185" i="20"/>
  <c r="L189" i="20"/>
  <c r="K189" i="20"/>
  <c r="L193" i="20"/>
  <c r="K193" i="20"/>
  <c r="L197" i="20"/>
  <c r="K197" i="20"/>
  <c r="L204" i="20"/>
  <c r="K204" i="20"/>
  <c r="L208" i="20"/>
  <c r="K208" i="20"/>
  <c r="L212" i="20"/>
  <c r="K212" i="20"/>
  <c r="K203" i="20"/>
  <c r="K205" i="20"/>
  <c r="K207" i="20"/>
  <c r="K209" i="20"/>
  <c r="K211" i="20"/>
  <c r="K213" i="20"/>
  <c r="K215" i="20"/>
  <c r="K204" i="10"/>
  <c r="K208" i="10"/>
  <c r="K212" i="10"/>
  <c r="L208" i="11"/>
  <c r="L216" i="11"/>
  <c r="L220" i="11"/>
  <c r="L204" i="11"/>
  <c r="L212" i="11"/>
  <c r="K209" i="11"/>
  <c r="K220" i="13"/>
  <c r="K219" i="13"/>
  <c r="K219" i="15"/>
  <c r="L221" i="19"/>
  <c r="L218" i="19"/>
  <c r="K217" i="19"/>
  <c r="K220" i="19"/>
  <c r="K19" i="19"/>
  <c r="L19" i="19"/>
  <c r="L34" i="19"/>
  <c r="K34" i="19"/>
  <c r="K12" i="19"/>
  <c r="L12" i="19"/>
  <c r="K18" i="19"/>
  <c r="L18" i="19"/>
  <c r="L25" i="19"/>
  <c r="K25" i="19"/>
  <c r="L29" i="19"/>
  <c r="K29" i="19"/>
  <c r="L33" i="19"/>
  <c r="K33" i="19"/>
  <c r="K36" i="19"/>
  <c r="L36" i="19"/>
  <c r="L64" i="19"/>
  <c r="K64" i="19"/>
  <c r="K13" i="19"/>
  <c r="L13" i="19"/>
  <c r="K37" i="19"/>
  <c r="L37" i="19"/>
  <c r="L62" i="19"/>
  <c r="K62" i="19"/>
  <c r="K16" i="19"/>
  <c r="L16" i="19"/>
  <c r="K20" i="19"/>
  <c r="L20" i="19"/>
  <c r="L23" i="19"/>
  <c r="K23" i="19"/>
  <c r="L27" i="19"/>
  <c r="K27" i="19"/>
  <c r="L31" i="19"/>
  <c r="K31" i="19"/>
  <c r="K38" i="19"/>
  <c r="L38" i="19"/>
  <c r="L108" i="19"/>
  <c r="K108" i="19"/>
  <c r="L26" i="19"/>
  <c r="K26" i="19"/>
  <c r="L30" i="19"/>
  <c r="K30" i="19"/>
  <c r="K17" i="19"/>
  <c r="L17" i="19"/>
  <c r="K21" i="19"/>
  <c r="L21" i="19"/>
  <c r="L24" i="19"/>
  <c r="K24" i="19"/>
  <c r="L28" i="19"/>
  <c r="K28" i="19"/>
  <c r="L32" i="19"/>
  <c r="K32" i="19"/>
  <c r="L66" i="19"/>
  <c r="K66" i="19"/>
  <c r="K118" i="19"/>
  <c r="L118" i="19"/>
  <c r="K155" i="19"/>
  <c r="L155" i="19"/>
  <c r="K41" i="19"/>
  <c r="K45" i="19"/>
  <c r="K49" i="19"/>
  <c r="K53" i="19"/>
  <c r="K57" i="19"/>
  <c r="K61" i="19"/>
  <c r="K65" i="19"/>
  <c r="K73" i="19"/>
  <c r="K77" i="19"/>
  <c r="K81" i="19"/>
  <c r="K85" i="19"/>
  <c r="K89" i="19"/>
  <c r="K101" i="19"/>
  <c r="L103" i="19"/>
  <c r="K103" i="19"/>
  <c r="L107" i="19"/>
  <c r="K107" i="19"/>
  <c r="L119" i="19"/>
  <c r="K119" i="19"/>
  <c r="K137" i="19"/>
  <c r="L137" i="19"/>
  <c r="K140" i="19"/>
  <c r="L140" i="19"/>
  <c r="L142" i="19"/>
  <c r="K145" i="19"/>
  <c r="L145" i="19"/>
  <c r="K148" i="19"/>
  <c r="L148" i="19"/>
  <c r="L150" i="19"/>
  <c r="K153" i="19"/>
  <c r="L153" i="19"/>
  <c r="K156" i="19"/>
  <c r="L156" i="19"/>
  <c r="L158" i="19"/>
  <c r="K161" i="19"/>
  <c r="L161" i="19"/>
  <c r="K164" i="19"/>
  <c r="L164" i="19"/>
  <c r="L166" i="19"/>
  <c r="K171" i="19"/>
  <c r="L171" i="19"/>
  <c r="L123" i="19"/>
  <c r="K123" i="19"/>
  <c r="K139" i="19"/>
  <c r="L139" i="19"/>
  <c r="K147" i="19"/>
  <c r="L147" i="19"/>
  <c r="K163" i="19"/>
  <c r="L163" i="19"/>
  <c r="K135" i="19"/>
  <c r="L135" i="19"/>
  <c r="K143" i="19"/>
  <c r="L143" i="19"/>
  <c r="K151" i="19"/>
  <c r="L151" i="19"/>
  <c r="K159" i="19"/>
  <c r="L159" i="19"/>
  <c r="K167" i="19"/>
  <c r="L167" i="19"/>
  <c r="K169" i="19"/>
  <c r="L169" i="19"/>
  <c r="K176" i="19"/>
  <c r="L176" i="19"/>
  <c r="K114" i="19"/>
  <c r="L114" i="19"/>
  <c r="K63" i="19"/>
  <c r="L104" i="19"/>
  <c r="K104" i="19"/>
  <c r="L127" i="19"/>
  <c r="K127" i="19"/>
  <c r="K136" i="19"/>
  <c r="L136" i="19"/>
  <c r="K141" i="19"/>
  <c r="L141" i="19"/>
  <c r="K144" i="19"/>
  <c r="L144" i="19"/>
  <c r="L146" i="19"/>
  <c r="K149" i="19"/>
  <c r="L149" i="19"/>
  <c r="K152" i="19"/>
  <c r="L152" i="19"/>
  <c r="L154" i="19"/>
  <c r="K157" i="19"/>
  <c r="L157" i="19"/>
  <c r="K160" i="19"/>
  <c r="L160" i="19"/>
  <c r="L162" i="19"/>
  <c r="K165" i="19"/>
  <c r="L165" i="19"/>
  <c r="L122" i="19"/>
  <c r="L126" i="19"/>
  <c r="L132" i="19"/>
  <c r="L202" i="19"/>
  <c r="K202" i="19"/>
  <c r="L204" i="19"/>
  <c r="K204" i="19"/>
  <c r="L206" i="19"/>
  <c r="K206" i="19"/>
  <c r="L208" i="19"/>
  <c r="K208" i="19"/>
  <c r="L210" i="19"/>
  <c r="K210" i="19"/>
  <c r="L212" i="19"/>
  <c r="K212" i="19"/>
  <c r="L214" i="19"/>
  <c r="K214" i="19"/>
  <c r="L216" i="19"/>
  <c r="K216" i="19"/>
  <c r="L201" i="19"/>
  <c r="K201" i="19"/>
  <c r="L203" i="19"/>
  <c r="K203" i="19"/>
  <c r="L205" i="19"/>
  <c r="K205" i="19"/>
  <c r="L207" i="19"/>
  <c r="K207" i="19"/>
  <c r="L209" i="19"/>
  <c r="K209" i="19"/>
  <c r="L211" i="19"/>
  <c r="K211" i="19"/>
  <c r="L213" i="19"/>
  <c r="K213" i="19"/>
  <c r="L215" i="19"/>
  <c r="K215" i="19"/>
  <c r="L130" i="19"/>
  <c r="L168" i="19"/>
  <c r="L173" i="19"/>
  <c r="L175" i="19"/>
  <c r="L205" i="13"/>
  <c r="L201" i="13"/>
  <c r="L214" i="13"/>
  <c r="L201" i="11"/>
  <c r="L205" i="11"/>
  <c r="L209" i="11"/>
  <c r="L213" i="11"/>
  <c r="K204" i="11"/>
  <c r="K208" i="11"/>
  <c r="K212" i="11"/>
  <c r="K216" i="11"/>
  <c r="L202" i="11"/>
  <c r="L206" i="11"/>
  <c r="L210" i="11"/>
  <c r="L214" i="11"/>
  <c r="L222" i="10"/>
  <c r="L202" i="15"/>
  <c r="L210" i="15"/>
  <c r="L206" i="15"/>
  <c r="L222" i="15"/>
  <c r="L214" i="15"/>
  <c r="K24" i="15"/>
  <c r="K28" i="15"/>
  <c r="K32" i="15"/>
  <c r="K62" i="15"/>
  <c r="K72" i="15"/>
  <c r="K76" i="15"/>
  <c r="K83" i="15"/>
  <c r="K104" i="15"/>
  <c r="K116" i="15"/>
  <c r="K118" i="15"/>
  <c r="K120" i="15"/>
  <c r="L177" i="15"/>
  <c r="L181" i="15"/>
  <c r="L185" i="15"/>
  <c r="L189" i="15"/>
  <c r="L193" i="15"/>
  <c r="L197" i="15"/>
  <c r="K26" i="15"/>
  <c r="K30" i="15"/>
  <c r="K64" i="15"/>
  <c r="K70" i="15"/>
  <c r="K74" i="15"/>
  <c r="K78" i="15"/>
  <c r="K100" i="15"/>
  <c r="K108" i="15"/>
  <c r="K115" i="15"/>
  <c r="K117" i="15"/>
  <c r="K119" i="15"/>
  <c r="K121" i="15"/>
  <c r="L179" i="15"/>
  <c r="L183" i="15"/>
  <c r="L187" i="15"/>
  <c r="L191" i="15"/>
  <c r="L195" i="15"/>
  <c r="L199" i="15"/>
  <c r="K201" i="15"/>
  <c r="K205" i="15"/>
  <c r="K209" i="15"/>
  <c r="K213" i="15"/>
  <c r="L178" i="15"/>
  <c r="L182" i="15"/>
  <c r="L186" i="15"/>
  <c r="L190" i="15"/>
  <c r="L194" i="15"/>
  <c r="L198" i="15"/>
  <c r="K203" i="15"/>
  <c r="K207" i="15"/>
  <c r="K211" i="15"/>
  <c r="K215" i="15"/>
  <c r="L17" i="15"/>
  <c r="K17" i="15"/>
  <c r="L21" i="15"/>
  <c r="K21" i="15"/>
  <c r="L39" i="15"/>
  <c r="K39" i="15"/>
  <c r="L43" i="15"/>
  <c r="K43" i="15"/>
  <c r="L55" i="15"/>
  <c r="K55" i="15"/>
  <c r="L59" i="15"/>
  <c r="K59" i="15"/>
  <c r="L88" i="15"/>
  <c r="K88" i="15"/>
  <c r="L12" i="15"/>
  <c r="K12" i="15"/>
  <c r="L18" i="15"/>
  <c r="K18" i="15"/>
  <c r="L36" i="15"/>
  <c r="K36" i="15"/>
  <c r="L40" i="15"/>
  <c r="K40" i="15"/>
  <c r="L44" i="15"/>
  <c r="K44" i="15"/>
  <c r="L48" i="15"/>
  <c r="K48" i="15"/>
  <c r="L52" i="15"/>
  <c r="K52" i="15"/>
  <c r="L56" i="15"/>
  <c r="K56" i="15"/>
  <c r="L84" i="15"/>
  <c r="K84" i="15"/>
  <c r="L89" i="15"/>
  <c r="K89" i="15"/>
  <c r="L47" i="15"/>
  <c r="K47" i="15"/>
  <c r="L13" i="15"/>
  <c r="K13" i="15"/>
  <c r="L19" i="15"/>
  <c r="K19" i="15"/>
  <c r="L37" i="15"/>
  <c r="K37" i="15"/>
  <c r="L41" i="15"/>
  <c r="K41" i="15"/>
  <c r="L45" i="15"/>
  <c r="K45" i="15"/>
  <c r="L49" i="15"/>
  <c r="K49" i="15"/>
  <c r="L53" i="15"/>
  <c r="K53" i="15"/>
  <c r="L57" i="15"/>
  <c r="K57" i="15"/>
  <c r="L80" i="15"/>
  <c r="K80" i="15"/>
  <c r="L85" i="15"/>
  <c r="K85" i="15"/>
  <c r="L51" i="15"/>
  <c r="K51" i="15"/>
  <c r="L16" i="15"/>
  <c r="K16" i="15"/>
  <c r="L20" i="15"/>
  <c r="K20" i="15"/>
  <c r="L38" i="15"/>
  <c r="K38" i="15"/>
  <c r="L42" i="15"/>
  <c r="K42" i="15"/>
  <c r="L46" i="15"/>
  <c r="K46" i="15"/>
  <c r="L50" i="15"/>
  <c r="K50" i="15"/>
  <c r="L54" i="15"/>
  <c r="K54" i="15"/>
  <c r="L58" i="15"/>
  <c r="K58" i="15"/>
  <c r="L81" i="15"/>
  <c r="K81" i="15"/>
  <c r="K123" i="15"/>
  <c r="L123" i="15"/>
  <c r="L208" i="15"/>
  <c r="K208" i="15"/>
  <c r="L216" i="15"/>
  <c r="K216" i="15"/>
  <c r="K66" i="15"/>
  <c r="K82" i="15"/>
  <c r="K86" i="15"/>
  <c r="K124" i="15"/>
  <c r="L124" i="15"/>
  <c r="K128" i="15"/>
  <c r="L128" i="15"/>
  <c r="L135" i="15"/>
  <c r="K135" i="15"/>
  <c r="L137" i="15"/>
  <c r="K137" i="15"/>
  <c r="L139" i="15"/>
  <c r="K139" i="15"/>
  <c r="L141" i="15"/>
  <c r="K141" i="15"/>
  <c r="L143" i="15"/>
  <c r="K143" i="15"/>
  <c r="L145" i="15"/>
  <c r="K145" i="15"/>
  <c r="L147" i="15"/>
  <c r="K147" i="15"/>
  <c r="L149" i="15"/>
  <c r="K149" i="15"/>
  <c r="L151" i="15"/>
  <c r="K151" i="15"/>
  <c r="L153" i="15"/>
  <c r="K153" i="15"/>
  <c r="L155" i="15"/>
  <c r="K155" i="15"/>
  <c r="L157" i="15"/>
  <c r="K157" i="15"/>
  <c r="L159" i="15"/>
  <c r="K159" i="15"/>
  <c r="L161" i="15"/>
  <c r="K161" i="15"/>
  <c r="L163" i="15"/>
  <c r="K163" i="15"/>
  <c r="L165" i="15"/>
  <c r="K165" i="15"/>
  <c r="L167" i="15"/>
  <c r="K167" i="15"/>
  <c r="L169" i="15"/>
  <c r="K169" i="15"/>
  <c r="L173" i="15"/>
  <c r="K173" i="15"/>
  <c r="K99" i="15"/>
  <c r="K101" i="15"/>
  <c r="K103" i="15"/>
  <c r="K105" i="15"/>
  <c r="K107" i="15"/>
  <c r="K109" i="15"/>
  <c r="K111" i="15"/>
  <c r="K125" i="15"/>
  <c r="L125" i="15"/>
  <c r="K129" i="15"/>
  <c r="L129" i="15"/>
  <c r="K127" i="15"/>
  <c r="L127" i="15"/>
  <c r="L204" i="15"/>
  <c r="K204" i="15"/>
  <c r="L212" i="15"/>
  <c r="K212" i="15"/>
  <c r="K122" i="15"/>
  <c r="L122" i="15"/>
  <c r="K126" i="15"/>
  <c r="L126" i="15"/>
  <c r="L130" i="15"/>
  <c r="K130" i="15"/>
  <c r="L134" i="15"/>
  <c r="K134" i="15"/>
  <c r="L136" i="15"/>
  <c r="K136" i="15"/>
  <c r="L138" i="15"/>
  <c r="K138" i="15"/>
  <c r="L140" i="15"/>
  <c r="K140" i="15"/>
  <c r="L142" i="15"/>
  <c r="K142" i="15"/>
  <c r="L144" i="15"/>
  <c r="K144" i="15"/>
  <c r="L146" i="15"/>
  <c r="K146" i="15"/>
  <c r="L148" i="15"/>
  <c r="K148" i="15"/>
  <c r="L150" i="15"/>
  <c r="K150" i="15"/>
  <c r="L152" i="15"/>
  <c r="K152" i="15"/>
  <c r="L154" i="15"/>
  <c r="K154" i="15"/>
  <c r="L156" i="15"/>
  <c r="K156" i="15"/>
  <c r="L158" i="15"/>
  <c r="K158" i="15"/>
  <c r="L160" i="15"/>
  <c r="K160" i="15"/>
  <c r="L162" i="15"/>
  <c r="K162" i="15"/>
  <c r="L164" i="15"/>
  <c r="K164" i="15"/>
  <c r="L166" i="15"/>
  <c r="K166" i="15"/>
  <c r="L168" i="15"/>
  <c r="K168" i="15"/>
  <c r="L28" i="13"/>
  <c r="L32" i="13"/>
  <c r="K63" i="13"/>
  <c r="L70" i="13"/>
  <c r="L74" i="13"/>
  <c r="L86" i="13"/>
  <c r="K115" i="13"/>
  <c r="K143" i="13"/>
  <c r="L189" i="13"/>
  <c r="L197" i="13"/>
  <c r="L23" i="13"/>
  <c r="L27" i="13"/>
  <c r="L31" i="13"/>
  <c r="K73" i="13"/>
  <c r="K77" i="13"/>
  <c r="K81" i="13"/>
  <c r="K85" i="13"/>
  <c r="K145" i="13"/>
  <c r="K153" i="13"/>
  <c r="K161" i="13"/>
  <c r="K169" i="13"/>
  <c r="L187" i="13"/>
  <c r="L195" i="13"/>
  <c r="L206" i="13"/>
  <c r="K209" i="13"/>
  <c r="L213" i="13"/>
  <c r="L24" i="13"/>
  <c r="L78" i="13"/>
  <c r="L82" i="13"/>
  <c r="K139" i="13"/>
  <c r="K151" i="13"/>
  <c r="K159" i="13"/>
  <c r="K167" i="13"/>
  <c r="L210" i="13"/>
  <c r="L62" i="13"/>
  <c r="K71" i="13"/>
  <c r="K75" i="13"/>
  <c r="K79" i="13"/>
  <c r="K83" i="13"/>
  <c r="K87" i="13"/>
  <c r="K147" i="13"/>
  <c r="K155" i="13"/>
  <c r="K163" i="13"/>
  <c r="L185" i="13"/>
  <c r="L193" i="13"/>
  <c r="L202" i="13"/>
  <c r="L51" i="13"/>
  <c r="K51" i="13"/>
  <c r="L59" i="13"/>
  <c r="K59" i="13"/>
  <c r="L57" i="13"/>
  <c r="K57" i="13"/>
  <c r="L55" i="13"/>
  <c r="K55" i="13"/>
  <c r="L53" i="13"/>
  <c r="K53" i="13"/>
  <c r="L137" i="13"/>
  <c r="K137" i="13"/>
  <c r="K184" i="13"/>
  <c r="L184" i="13"/>
  <c r="L204" i="13"/>
  <c r="K204" i="13"/>
  <c r="K52" i="13"/>
  <c r="K56" i="13"/>
  <c r="K89" i="13"/>
  <c r="K99" i="13"/>
  <c r="K101" i="13"/>
  <c r="K103" i="13"/>
  <c r="K105" i="13"/>
  <c r="K107" i="13"/>
  <c r="K109" i="13"/>
  <c r="K111" i="13"/>
  <c r="K113" i="13"/>
  <c r="K119" i="13"/>
  <c r="L119" i="13"/>
  <c r="K121" i="13"/>
  <c r="L121" i="13"/>
  <c r="K123" i="13"/>
  <c r="L123" i="13"/>
  <c r="K125" i="13"/>
  <c r="L125" i="13"/>
  <c r="K127" i="13"/>
  <c r="L127" i="13"/>
  <c r="K129" i="13"/>
  <c r="L129" i="13"/>
  <c r="L134" i="13"/>
  <c r="K134" i="13"/>
  <c r="L141" i="13"/>
  <c r="K141" i="13"/>
  <c r="L146" i="13"/>
  <c r="K146" i="13"/>
  <c r="L154" i="13"/>
  <c r="K154" i="13"/>
  <c r="L162" i="13"/>
  <c r="K162" i="13"/>
  <c r="K172" i="13"/>
  <c r="L172" i="13"/>
  <c r="K176" i="13"/>
  <c r="L176" i="13"/>
  <c r="K180" i="13"/>
  <c r="L180" i="13"/>
  <c r="K186" i="13"/>
  <c r="L186" i="13"/>
  <c r="K194" i="13"/>
  <c r="L194" i="13"/>
  <c r="K222" i="13"/>
  <c r="L222" i="13"/>
  <c r="K12" i="13"/>
  <c r="K13" i="13"/>
  <c r="K16" i="13"/>
  <c r="K17" i="13"/>
  <c r="K18" i="13"/>
  <c r="K19" i="13"/>
  <c r="K20" i="13"/>
  <c r="K21" i="13"/>
  <c r="K36" i="13"/>
  <c r="K37" i="13"/>
  <c r="K38" i="13"/>
  <c r="K39" i="13"/>
  <c r="K40" i="13"/>
  <c r="K41" i="13"/>
  <c r="K42" i="13"/>
  <c r="K43" i="13"/>
  <c r="K44" i="13"/>
  <c r="K45" i="13"/>
  <c r="K46" i="13"/>
  <c r="K47" i="13"/>
  <c r="K48" i="13"/>
  <c r="K49" i="13"/>
  <c r="K50" i="13"/>
  <c r="K54" i="13"/>
  <c r="K58" i="13"/>
  <c r="K64" i="13"/>
  <c r="K66" i="13"/>
  <c r="K72" i="13"/>
  <c r="K76" i="13"/>
  <c r="K80" i="13"/>
  <c r="K84" i="13"/>
  <c r="K88" i="13"/>
  <c r="K98" i="13"/>
  <c r="K100" i="13"/>
  <c r="K102" i="13"/>
  <c r="K104" i="13"/>
  <c r="K106" i="13"/>
  <c r="K108" i="13"/>
  <c r="K112" i="13"/>
  <c r="K114" i="13"/>
  <c r="K116" i="13"/>
  <c r="L118" i="13"/>
  <c r="L120" i="13"/>
  <c r="L122" i="13"/>
  <c r="L124" i="13"/>
  <c r="L126" i="13"/>
  <c r="L128" i="13"/>
  <c r="K135" i="13"/>
  <c r="L142" i="13"/>
  <c r="K142" i="13"/>
  <c r="L150" i="13"/>
  <c r="K150" i="13"/>
  <c r="L158" i="13"/>
  <c r="K158" i="13"/>
  <c r="L166" i="13"/>
  <c r="K166" i="13"/>
  <c r="K178" i="13"/>
  <c r="L178" i="13"/>
  <c r="K182" i="13"/>
  <c r="L182" i="13"/>
  <c r="K190" i="13"/>
  <c r="L190" i="13"/>
  <c r="K198" i="13"/>
  <c r="L198" i="13"/>
  <c r="L130" i="13"/>
  <c r="K130" i="13"/>
  <c r="K192" i="13"/>
  <c r="L192" i="13"/>
  <c r="L131" i="13"/>
  <c r="L138" i="13"/>
  <c r="K138" i="13"/>
  <c r="K188" i="13"/>
  <c r="L188" i="13"/>
  <c r="K196" i="13"/>
  <c r="L196" i="13"/>
  <c r="L216" i="13"/>
  <c r="K216" i="13"/>
  <c r="L212" i="13"/>
  <c r="K212" i="13"/>
  <c r="L133" i="13"/>
  <c r="K136" i="13"/>
  <c r="K140" i="13"/>
  <c r="K144" i="13"/>
  <c r="K148" i="13"/>
  <c r="K152" i="13"/>
  <c r="K156" i="13"/>
  <c r="K160" i="13"/>
  <c r="K164" i="13"/>
  <c r="K168" i="13"/>
  <c r="L177" i="13"/>
  <c r="L179" i="13"/>
  <c r="L181" i="13"/>
  <c r="L208" i="13"/>
  <c r="K208" i="13"/>
  <c r="L203" i="13"/>
  <c r="L207" i="13"/>
  <c r="L211" i="13"/>
  <c r="L215" i="13"/>
  <c r="L65" i="11"/>
  <c r="K65" i="11"/>
  <c r="L74" i="11"/>
  <c r="K74" i="11"/>
  <c r="L82" i="11"/>
  <c r="K82" i="11"/>
  <c r="L63" i="11"/>
  <c r="K63" i="11"/>
  <c r="L72" i="11"/>
  <c r="K72" i="11"/>
  <c r="L80" i="11"/>
  <c r="K80" i="11"/>
  <c r="L61" i="11"/>
  <c r="K61" i="11"/>
  <c r="K66" i="11"/>
  <c r="L66" i="11"/>
  <c r="L70" i="11"/>
  <c r="K70" i="11"/>
  <c r="L78" i="11"/>
  <c r="K78" i="11"/>
  <c r="L76" i="11"/>
  <c r="K76" i="11"/>
  <c r="L84" i="11"/>
  <c r="K84" i="11"/>
  <c r="L139" i="11"/>
  <c r="K139" i="11"/>
  <c r="L151" i="11"/>
  <c r="K151" i="11"/>
  <c r="L163" i="11"/>
  <c r="K163" i="11"/>
  <c r="K62" i="11"/>
  <c r="K73" i="11"/>
  <c r="K77" i="11"/>
  <c r="K81" i="11"/>
  <c r="K85" i="11"/>
  <c r="K87" i="11"/>
  <c r="K89" i="11"/>
  <c r="K99" i="11"/>
  <c r="K101" i="11"/>
  <c r="K103" i="11"/>
  <c r="K105" i="11"/>
  <c r="K107" i="11"/>
  <c r="K109" i="11"/>
  <c r="K111" i="11"/>
  <c r="K113" i="11"/>
  <c r="K115" i="11"/>
  <c r="K117" i="11"/>
  <c r="K119" i="11"/>
  <c r="L119" i="11"/>
  <c r="K121" i="11"/>
  <c r="L121" i="11"/>
  <c r="K123" i="11"/>
  <c r="L123" i="11"/>
  <c r="K125" i="11"/>
  <c r="L125" i="11"/>
  <c r="K127" i="11"/>
  <c r="L127" i="11"/>
  <c r="K129" i="11"/>
  <c r="L129" i="11"/>
  <c r="L138" i="11"/>
  <c r="K138" i="11"/>
  <c r="L142" i="11"/>
  <c r="K142" i="11"/>
  <c r="L146" i="11"/>
  <c r="K146" i="11"/>
  <c r="L150" i="11"/>
  <c r="K150" i="11"/>
  <c r="L154" i="11"/>
  <c r="K154" i="11"/>
  <c r="L158" i="11"/>
  <c r="K158" i="11"/>
  <c r="L162" i="11"/>
  <c r="K162" i="11"/>
  <c r="L166" i="11"/>
  <c r="K166" i="11"/>
  <c r="L179" i="11"/>
  <c r="K179" i="11"/>
  <c r="L183" i="11"/>
  <c r="K183" i="11"/>
  <c r="L187" i="11"/>
  <c r="K187" i="11"/>
  <c r="L191" i="11"/>
  <c r="K191" i="11"/>
  <c r="L195" i="11"/>
  <c r="K195" i="11"/>
  <c r="L199" i="11"/>
  <c r="K199" i="11"/>
  <c r="K203" i="11"/>
  <c r="L203" i="11"/>
  <c r="K207" i="11"/>
  <c r="L207" i="11"/>
  <c r="K211" i="11"/>
  <c r="L211" i="11"/>
  <c r="K215" i="11"/>
  <c r="L215" i="11"/>
  <c r="L135" i="11"/>
  <c r="K135" i="11"/>
  <c r="L147" i="11"/>
  <c r="K147" i="11"/>
  <c r="L159" i="11"/>
  <c r="K159" i="11"/>
  <c r="K12" i="11"/>
  <c r="K13" i="11"/>
  <c r="K16" i="11"/>
  <c r="K17" i="11"/>
  <c r="K18" i="11"/>
  <c r="K19" i="11"/>
  <c r="K20" i="11"/>
  <c r="K21" i="11"/>
  <c r="K36" i="11"/>
  <c r="K37" i="11"/>
  <c r="K38" i="11"/>
  <c r="K39" i="11"/>
  <c r="K40" i="11"/>
  <c r="K41" i="11"/>
  <c r="K42" i="11"/>
  <c r="K43" i="11"/>
  <c r="K44" i="11"/>
  <c r="K48" i="11"/>
  <c r="K52" i="11"/>
  <c r="K56" i="11"/>
  <c r="K64" i="11"/>
  <c r="K71" i="11"/>
  <c r="K75" i="11"/>
  <c r="K79" i="11"/>
  <c r="K83" i="11"/>
  <c r="K86" i="11"/>
  <c r="K88" i="11"/>
  <c r="K98" i="11"/>
  <c r="K100" i="11"/>
  <c r="K102" i="11"/>
  <c r="K104" i="11"/>
  <c r="K106" i="11"/>
  <c r="K108" i="11"/>
  <c r="K112" i="11"/>
  <c r="K114" i="11"/>
  <c r="K116" i="11"/>
  <c r="L118" i="11"/>
  <c r="L120" i="11"/>
  <c r="L122" i="11"/>
  <c r="L124" i="11"/>
  <c r="L126" i="11"/>
  <c r="L128" i="11"/>
  <c r="K133" i="11"/>
  <c r="L133" i="11"/>
  <c r="L136" i="11"/>
  <c r="K136" i="11"/>
  <c r="L140" i="11"/>
  <c r="K140" i="11"/>
  <c r="L144" i="11"/>
  <c r="K144" i="11"/>
  <c r="L148" i="11"/>
  <c r="K148" i="11"/>
  <c r="L152" i="11"/>
  <c r="K152" i="11"/>
  <c r="L156" i="11"/>
  <c r="K156" i="11"/>
  <c r="L160" i="11"/>
  <c r="K160" i="11"/>
  <c r="L164" i="11"/>
  <c r="K164" i="11"/>
  <c r="L168" i="11"/>
  <c r="K168" i="11"/>
  <c r="L143" i="11"/>
  <c r="K143" i="11"/>
  <c r="L155" i="11"/>
  <c r="K155" i="11"/>
  <c r="L167" i="11"/>
  <c r="K167" i="11"/>
  <c r="K131" i="11"/>
  <c r="L131" i="11"/>
  <c r="L137" i="11"/>
  <c r="K137" i="11"/>
  <c r="L141" i="11"/>
  <c r="K141" i="11"/>
  <c r="L145" i="11"/>
  <c r="K145" i="11"/>
  <c r="L149" i="11"/>
  <c r="K149" i="11"/>
  <c r="L153" i="11"/>
  <c r="K153" i="11"/>
  <c r="L157" i="11"/>
  <c r="K157" i="11"/>
  <c r="L161" i="11"/>
  <c r="K161" i="11"/>
  <c r="L165" i="11"/>
  <c r="K165" i="11"/>
  <c r="L169" i="11"/>
  <c r="K169" i="11"/>
  <c r="L176" i="11"/>
  <c r="K176" i="11"/>
  <c r="L180" i="11"/>
  <c r="K180" i="11"/>
  <c r="L184" i="11"/>
  <c r="K184" i="11"/>
  <c r="L188" i="11"/>
  <c r="K188" i="11"/>
  <c r="L192" i="11"/>
  <c r="K192" i="11"/>
  <c r="L196" i="11"/>
  <c r="K196" i="11"/>
  <c r="L222" i="11"/>
  <c r="K222" i="11"/>
  <c r="L177" i="11"/>
  <c r="K177" i="11"/>
  <c r="L181" i="11"/>
  <c r="K181" i="11"/>
  <c r="L185" i="11"/>
  <c r="K185" i="11"/>
  <c r="L189" i="11"/>
  <c r="K189" i="11"/>
  <c r="L193" i="11"/>
  <c r="K193" i="11"/>
  <c r="L197" i="11"/>
  <c r="K197" i="11"/>
  <c r="K172" i="11"/>
  <c r="L172" i="11"/>
  <c r="L178" i="11"/>
  <c r="K178" i="11"/>
  <c r="L182" i="11"/>
  <c r="K182" i="11"/>
  <c r="L186" i="11"/>
  <c r="K186" i="11"/>
  <c r="L190" i="11"/>
  <c r="K190" i="11"/>
  <c r="L194" i="11"/>
  <c r="K194" i="11"/>
  <c r="L198" i="11"/>
  <c r="K198" i="11"/>
  <c r="K171" i="11"/>
  <c r="K175" i="11"/>
  <c r="K218" i="10"/>
  <c r="L218" i="10"/>
  <c r="K219" i="10"/>
  <c r="L219" i="10"/>
  <c r="L221" i="10"/>
  <c r="K221" i="10"/>
  <c r="L217" i="10"/>
  <c r="K217" i="10"/>
  <c r="L220" i="10"/>
  <c r="L216" i="10"/>
  <c r="K216" i="10"/>
  <c r="K201" i="10"/>
  <c r="L201" i="10"/>
  <c r="K205" i="10"/>
  <c r="L205" i="10"/>
  <c r="K209" i="10"/>
  <c r="L209" i="10"/>
  <c r="K213" i="10"/>
  <c r="L213" i="10"/>
  <c r="L203" i="10"/>
  <c r="L207" i="10"/>
  <c r="L211" i="10"/>
  <c r="L215" i="10"/>
  <c r="L202" i="10"/>
  <c r="L204" i="10"/>
  <c r="L206" i="10"/>
  <c r="L208" i="10"/>
  <c r="L210" i="10"/>
  <c r="L212" i="10"/>
  <c r="L214" i="10"/>
  <c r="K156" i="10"/>
  <c r="K157" i="10"/>
  <c r="L157" i="10"/>
  <c r="L136" i="10"/>
  <c r="L141" i="10"/>
  <c r="L144" i="10"/>
  <c r="L149" i="10"/>
  <c r="L152" i="10"/>
  <c r="L137" i="10"/>
  <c r="L140" i="10"/>
  <c r="L145" i="10"/>
  <c r="L148" i="10"/>
  <c r="L153" i="10"/>
  <c r="K121" i="10"/>
  <c r="L121" i="10"/>
  <c r="L129" i="10"/>
  <c r="K129" i="10"/>
  <c r="K116" i="10"/>
  <c r="L116" i="10"/>
  <c r="L120" i="10"/>
  <c r="K120" i="10"/>
  <c r="L124" i="10"/>
  <c r="K124" i="10"/>
  <c r="K128" i="10"/>
  <c r="L128" i="10"/>
  <c r="L117" i="10"/>
  <c r="K117" i="10"/>
  <c r="K125" i="10"/>
  <c r="L125" i="10"/>
  <c r="L102" i="10"/>
  <c r="K102" i="10"/>
  <c r="K106" i="10"/>
  <c r="L106" i="10"/>
  <c r="K108" i="10"/>
  <c r="L108" i="10"/>
  <c r="K104" i="10"/>
  <c r="L104" i="10"/>
  <c r="K100" i="10"/>
  <c r="L100" i="10"/>
  <c r="L107" i="10"/>
  <c r="K107" i="10"/>
  <c r="L105" i="10"/>
  <c r="K105" i="10"/>
  <c r="L103" i="10"/>
  <c r="K103" i="10"/>
  <c r="L101" i="10"/>
  <c r="K101" i="10"/>
  <c r="L109" i="10"/>
  <c r="K109" i="10"/>
  <c r="L99" i="10"/>
  <c r="K99" i="10"/>
  <c r="K98" i="10"/>
  <c r="L85" i="10"/>
  <c r="K85" i="10"/>
  <c r="L73" i="10"/>
  <c r="K73" i="10"/>
  <c r="K81" i="10"/>
  <c r="L81" i="10"/>
  <c r="L89" i="10"/>
  <c r="K89" i="10"/>
  <c r="L71" i="10"/>
  <c r="K71" i="10"/>
  <c r="L79" i="10"/>
  <c r="K79" i="10"/>
  <c r="K87" i="10"/>
  <c r="L87" i="10"/>
  <c r="K75" i="10"/>
  <c r="L75" i="10"/>
  <c r="L83" i="10"/>
  <c r="K83" i="10"/>
  <c r="L77" i="10"/>
  <c r="K77" i="10"/>
  <c r="L70" i="10"/>
  <c r="L72" i="10"/>
  <c r="L74" i="10"/>
  <c r="L76" i="10"/>
  <c r="L78" i="10"/>
  <c r="L80" i="10"/>
  <c r="L82" i="10"/>
  <c r="L84" i="10"/>
  <c r="L86" i="10"/>
  <c r="L88" i="10"/>
  <c r="L57" i="10"/>
  <c r="K57" i="10"/>
  <c r="K59" i="10"/>
  <c r="L59" i="10"/>
  <c r="K58" i="10"/>
  <c r="L56" i="10"/>
  <c r="K56" i="10"/>
  <c r="K50" i="10"/>
  <c r="L50" i="10"/>
  <c r="K42" i="10"/>
  <c r="L42" i="10"/>
  <c r="K52" i="10"/>
  <c r="L52" i="10"/>
  <c r="L44" i="10"/>
  <c r="K44" i="10"/>
  <c r="L36" i="10"/>
  <c r="K36" i="10"/>
  <c r="K54" i="10"/>
  <c r="L54" i="10"/>
  <c r="K46" i="10"/>
  <c r="L46" i="10"/>
  <c r="K38" i="10"/>
  <c r="L38" i="10"/>
  <c r="L48" i="10"/>
  <c r="K48" i="10"/>
  <c r="K40" i="10"/>
  <c r="L40" i="10"/>
  <c r="K37" i="10"/>
  <c r="K39" i="10"/>
  <c r="K41" i="10"/>
  <c r="K43" i="10"/>
  <c r="K45" i="10"/>
  <c r="K47" i="10"/>
  <c r="K49" i="10"/>
  <c r="K51" i="10"/>
  <c r="K53" i="10"/>
  <c r="L13" i="10"/>
  <c r="K13" i="10"/>
  <c r="L21" i="10"/>
  <c r="K21" i="10"/>
  <c r="L25" i="10"/>
  <c r="K25" i="10"/>
  <c r="L29" i="10"/>
  <c r="K29" i="10"/>
  <c r="L33" i="10"/>
  <c r="K33" i="10"/>
  <c r="L63" i="10"/>
  <c r="K63" i="10"/>
  <c r="K122" i="10"/>
  <c r="L122" i="10"/>
  <c r="K138" i="10"/>
  <c r="L138" i="10"/>
  <c r="K154" i="10"/>
  <c r="L154" i="10"/>
  <c r="L14" i="10"/>
  <c r="K14" i="10"/>
  <c r="L18" i="10"/>
  <c r="K18" i="10"/>
  <c r="L22" i="10"/>
  <c r="K22" i="10"/>
  <c r="L26" i="10"/>
  <c r="K26" i="10"/>
  <c r="L30" i="10"/>
  <c r="K30" i="10"/>
  <c r="L34" i="10"/>
  <c r="K34" i="10"/>
  <c r="K126" i="10"/>
  <c r="L126" i="10"/>
  <c r="K142" i="10"/>
  <c r="L142" i="10"/>
  <c r="L17" i="10"/>
  <c r="K17" i="10"/>
  <c r="L15" i="10"/>
  <c r="K15" i="10"/>
  <c r="L19" i="10"/>
  <c r="K19" i="10"/>
  <c r="L23" i="10"/>
  <c r="K23" i="10"/>
  <c r="L27" i="10"/>
  <c r="K27" i="10"/>
  <c r="L31" i="10"/>
  <c r="K31" i="10"/>
  <c r="L61" i="10"/>
  <c r="K61" i="10"/>
  <c r="K130" i="10"/>
  <c r="L130" i="10"/>
  <c r="K146" i="10"/>
  <c r="L146" i="10"/>
  <c r="L12" i="10"/>
  <c r="K12" i="10"/>
  <c r="L16" i="10"/>
  <c r="K16" i="10"/>
  <c r="L20" i="10"/>
  <c r="K20" i="10"/>
  <c r="L24" i="10"/>
  <c r="K24" i="10"/>
  <c r="L28" i="10"/>
  <c r="K28" i="10"/>
  <c r="L32" i="10"/>
  <c r="K32" i="10"/>
  <c r="L62" i="10"/>
  <c r="K62" i="10"/>
  <c r="K118" i="10"/>
  <c r="L118" i="10"/>
  <c r="K134" i="10"/>
  <c r="L134" i="10"/>
  <c r="K150" i="10"/>
  <c r="L150" i="10"/>
  <c r="K64" i="10"/>
  <c r="K65" i="10"/>
  <c r="K66" i="10"/>
  <c r="K67" i="10"/>
  <c r="K92" i="10"/>
  <c r="K93" i="10"/>
  <c r="K94" i="10"/>
  <c r="K95" i="10"/>
  <c r="K111" i="10"/>
  <c r="K112" i="10"/>
  <c r="L115" i="10"/>
  <c r="L119" i="10"/>
  <c r="L123" i="10"/>
  <c r="L127" i="10"/>
  <c r="L131" i="10"/>
  <c r="L135" i="10"/>
  <c r="L139" i="10"/>
  <c r="L143" i="10"/>
  <c r="L147" i="10"/>
  <c r="L151" i="10"/>
  <c r="L155" i="10"/>
  <c r="L159" i="10"/>
  <c r="L161" i="10"/>
  <c r="K161" i="10"/>
  <c r="L163" i="10"/>
  <c r="K163" i="10"/>
  <c r="L165" i="10"/>
  <c r="K165" i="10"/>
  <c r="L167" i="10"/>
  <c r="K167" i="10"/>
  <c r="L169" i="10"/>
  <c r="K169" i="10"/>
  <c r="L171" i="10"/>
  <c r="K171" i="10"/>
  <c r="L173" i="10"/>
  <c r="K173" i="10"/>
  <c r="L175" i="10"/>
  <c r="K175" i="10"/>
  <c r="L177" i="10"/>
  <c r="K177" i="10"/>
  <c r="L179" i="10"/>
  <c r="K179" i="10"/>
  <c r="L181" i="10"/>
  <c r="K181" i="10"/>
  <c r="L183" i="10"/>
  <c r="K183" i="10"/>
  <c r="L185" i="10"/>
  <c r="K185" i="10"/>
  <c r="L187" i="10"/>
  <c r="K187" i="10"/>
  <c r="L189" i="10"/>
  <c r="K189" i="10"/>
  <c r="L191" i="10"/>
  <c r="K191" i="10"/>
  <c r="L193" i="10"/>
  <c r="K193" i="10"/>
  <c r="L195" i="10"/>
  <c r="K195" i="10"/>
  <c r="L197" i="10"/>
  <c r="K197" i="10"/>
  <c r="L199" i="10"/>
  <c r="K199" i="10"/>
  <c r="L160" i="10"/>
  <c r="K160" i="10"/>
  <c r="L162" i="10"/>
  <c r="K162" i="10"/>
  <c r="L164" i="10"/>
  <c r="K164" i="10"/>
  <c r="L166" i="10"/>
  <c r="K166" i="10"/>
  <c r="L168" i="10"/>
  <c r="K168" i="10"/>
  <c r="L170" i="10"/>
  <c r="K170" i="10"/>
  <c r="L172" i="10"/>
  <c r="K172" i="10"/>
  <c r="L174" i="10"/>
  <c r="K174" i="10"/>
  <c r="L176" i="10"/>
  <c r="K176" i="10"/>
  <c r="L178" i="10"/>
  <c r="K178" i="10"/>
  <c r="L180" i="10"/>
  <c r="K180" i="10"/>
  <c r="L182" i="10"/>
  <c r="K182" i="10"/>
  <c r="L184" i="10"/>
  <c r="K184" i="10"/>
  <c r="L186" i="10"/>
  <c r="K186" i="10"/>
  <c r="L188" i="10"/>
  <c r="K188" i="10"/>
  <c r="L190" i="10"/>
  <c r="K190" i="10"/>
  <c r="L192" i="10"/>
  <c r="K192" i="10"/>
  <c r="L194" i="10"/>
  <c r="K194" i="10"/>
  <c r="L196" i="10"/>
  <c r="K196" i="10"/>
  <c r="L198" i="10"/>
  <c r="K198" i="10"/>
  <c r="L183" i="8"/>
  <c r="K177" i="8"/>
  <c r="L177" i="8"/>
  <c r="K185" i="8"/>
  <c r="L185" i="8"/>
  <c r="K189" i="8"/>
  <c r="L189" i="8"/>
  <c r="K193" i="8"/>
  <c r="L193" i="8"/>
  <c r="K197" i="8"/>
  <c r="L197" i="8"/>
  <c r="L178" i="8"/>
  <c r="L186" i="8"/>
  <c r="L190" i="8"/>
  <c r="L194" i="8"/>
  <c r="L198" i="8"/>
  <c r="K182" i="8"/>
  <c r="K176" i="8"/>
  <c r="K180" i="8"/>
  <c r="K184" i="8"/>
  <c r="K188" i="8"/>
  <c r="K192" i="8"/>
  <c r="K196" i="8"/>
  <c r="L175" i="8"/>
  <c r="L174" i="8"/>
  <c r="K172" i="8"/>
  <c r="L170" i="8"/>
  <c r="K166" i="8"/>
  <c r="L166" i="8"/>
  <c r="L158" i="8"/>
  <c r="K162" i="8"/>
  <c r="L156" i="8"/>
  <c r="K156" i="8"/>
  <c r="L164" i="8"/>
  <c r="K164" i="8"/>
  <c r="L159" i="8"/>
  <c r="L161" i="8"/>
  <c r="L167" i="8"/>
  <c r="L169" i="8"/>
  <c r="K148" i="8"/>
  <c r="K140" i="8"/>
  <c r="K138" i="8"/>
  <c r="L138" i="8"/>
  <c r="K142" i="8"/>
  <c r="L142" i="8"/>
  <c r="K146" i="8"/>
  <c r="L146" i="8"/>
  <c r="K150" i="8"/>
  <c r="L150" i="8"/>
  <c r="K145" i="8"/>
  <c r="K153" i="8"/>
  <c r="L137" i="8"/>
  <c r="L143" i="8"/>
  <c r="L151" i="8"/>
  <c r="L34" i="8"/>
  <c r="K107" i="8"/>
  <c r="L107" i="8"/>
  <c r="L106" i="8"/>
  <c r="K106" i="8"/>
  <c r="L109" i="8"/>
  <c r="K109" i="8"/>
  <c r="K105" i="8"/>
  <c r="L105" i="8"/>
  <c r="K103" i="8"/>
  <c r="L99" i="8"/>
  <c r="L98" i="8"/>
  <c r="L66" i="8"/>
  <c r="K66" i="8"/>
  <c r="L67" i="8"/>
  <c r="K67" i="8"/>
  <c r="K65" i="8"/>
  <c r="K63" i="8"/>
  <c r="L63" i="8"/>
  <c r="L62" i="8"/>
  <c r="L61" i="8"/>
  <c r="K64" i="8"/>
  <c r="K23" i="8"/>
  <c r="K24" i="8"/>
  <c r="K25" i="8"/>
  <c r="K26" i="8"/>
  <c r="K27" i="8"/>
  <c r="K28" i="8"/>
  <c r="K29" i="8"/>
  <c r="K30" i="8"/>
  <c r="K31" i="8"/>
  <c r="K32" i="8"/>
  <c r="K33" i="8"/>
  <c r="L22" i="8"/>
  <c r="L17" i="8"/>
  <c r="K17" i="8"/>
  <c r="L21" i="8"/>
  <c r="K21" i="8"/>
  <c r="L18" i="8"/>
  <c r="K18" i="8"/>
  <c r="L19" i="8"/>
  <c r="K19" i="8"/>
  <c r="L20" i="8"/>
  <c r="K20" i="8"/>
  <c r="L121" i="8"/>
  <c r="K121" i="8"/>
  <c r="L129" i="8"/>
  <c r="K129" i="8"/>
  <c r="L111" i="8"/>
  <c r="K111" i="8"/>
  <c r="L119" i="8"/>
  <c r="K119" i="8"/>
  <c r="L127" i="8"/>
  <c r="K127" i="8"/>
  <c r="L135" i="8"/>
  <c r="K135" i="8"/>
  <c r="L95" i="8"/>
  <c r="K95" i="8"/>
  <c r="L117" i="8"/>
  <c r="K117" i="8"/>
  <c r="L125" i="8"/>
  <c r="K125" i="8"/>
  <c r="L133" i="8"/>
  <c r="K133" i="8"/>
  <c r="L93" i="8"/>
  <c r="K93" i="8"/>
  <c r="L115" i="8"/>
  <c r="K115" i="8"/>
  <c r="L123" i="8"/>
  <c r="K123" i="8"/>
  <c r="L131" i="8"/>
  <c r="K131" i="8"/>
  <c r="L113" i="8"/>
  <c r="K113" i="8"/>
  <c r="L36" i="8"/>
  <c r="L37" i="8"/>
  <c r="L38" i="8"/>
  <c r="L39" i="8"/>
  <c r="L40" i="8"/>
  <c r="L41" i="8"/>
  <c r="L42" i="8"/>
  <c r="L43" i="8"/>
  <c r="L44" i="8"/>
  <c r="L45" i="8"/>
  <c r="L46" i="8"/>
  <c r="L47" i="8"/>
  <c r="L48" i="8"/>
  <c r="L49" i="8"/>
  <c r="L50" i="8"/>
  <c r="L51" i="8"/>
  <c r="L52" i="8"/>
  <c r="L53" i="8"/>
  <c r="L54" i="8"/>
  <c r="L55" i="8"/>
  <c r="L56" i="8"/>
  <c r="L57" i="8"/>
  <c r="L58" i="8"/>
  <c r="L59" i="8"/>
  <c r="L69" i="8"/>
  <c r="L70" i="8"/>
  <c r="L71" i="8"/>
  <c r="L72" i="8"/>
  <c r="L73" i="8"/>
  <c r="L74" i="8"/>
  <c r="L75" i="8"/>
  <c r="L76" i="8"/>
  <c r="L77" i="8"/>
  <c r="L78" i="8"/>
  <c r="L79" i="8"/>
  <c r="L80" i="8"/>
  <c r="L81" i="8"/>
  <c r="L82" i="8"/>
  <c r="L83" i="8"/>
  <c r="L84" i="8"/>
  <c r="L85" i="8"/>
  <c r="L86" i="8"/>
  <c r="L87" i="8"/>
  <c r="L88" i="8"/>
  <c r="L89" i="8"/>
  <c r="L90" i="8"/>
  <c r="L100" i="8"/>
  <c r="L104" i="8"/>
  <c r="L108" i="8"/>
  <c r="L141" i="8"/>
  <c r="L149" i="8"/>
  <c r="L157" i="8"/>
  <c r="L165" i="8"/>
  <c r="L173" i="8"/>
  <c r="L202" i="8"/>
  <c r="K202" i="8"/>
  <c r="L210" i="8"/>
  <c r="K210" i="8"/>
  <c r="L218" i="8"/>
  <c r="K218" i="8"/>
  <c r="L221" i="8"/>
  <c r="K221" i="8"/>
  <c r="K92" i="8"/>
  <c r="K114" i="8"/>
  <c r="K118" i="8"/>
  <c r="K122" i="8"/>
  <c r="K126" i="8"/>
  <c r="K130" i="8"/>
  <c r="K134" i="8"/>
  <c r="L208" i="8"/>
  <c r="K208" i="8"/>
  <c r="L216" i="8"/>
  <c r="K216" i="8"/>
  <c r="L222" i="8"/>
  <c r="K222" i="8"/>
  <c r="L179" i="8"/>
  <c r="L181" i="8"/>
  <c r="L206" i="8"/>
  <c r="K206" i="8"/>
  <c r="L214" i="8"/>
  <c r="K214" i="8"/>
  <c r="K94" i="8"/>
  <c r="K112" i="8"/>
  <c r="K116" i="8"/>
  <c r="K120" i="8"/>
  <c r="K124" i="8"/>
  <c r="K128" i="8"/>
  <c r="K132" i="8"/>
  <c r="K136" i="8"/>
  <c r="L139" i="8"/>
  <c r="K144" i="8"/>
  <c r="L147" i="8"/>
  <c r="K152" i="8"/>
  <c r="L155" i="8"/>
  <c r="K160" i="8"/>
  <c r="L163" i="8"/>
  <c r="K168" i="8"/>
  <c r="L171" i="8"/>
  <c r="L187" i="8"/>
  <c r="K187" i="8"/>
  <c r="L204" i="8"/>
  <c r="K204" i="8"/>
  <c r="L212" i="8"/>
  <c r="K212" i="8"/>
  <c r="L220" i="8"/>
  <c r="K220" i="8"/>
  <c r="K191" i="8"/>
  <c r="K195" i="8"/>
  <c r="K199" i="8"/>
  <c r="K203" i="8"/>
  <c r="K207" i="8"/>
  <c r="K211" i="8"/>
  <c r="K215" i="8"/>
  <c r="K219" i="8"/>
  <c r="K201" i="8"/>
  <c r="K205" i="8"/>
  <c r="K209" i="8"/>
  <c r="K213" i="8"/>
  <c r="K217" i="8"/>
  <c r="L11" i="15" l="1"/>
  <c r="L6" i="15" s="1"/>
  <c r="K114" i="10"/>
  <c r="K11" i="13"/>
  <c r="L113" i="10"/>
  <c r="K11" i="11"/>
  <c r="K6" i="11" s="1"/>
  <c r="K11" i="10"/>
  <c r="L11" i="19"/>
  <c r="L6" i="19" s="1"/>
  <c r="K11" i="20"/>
  <c r="K112" i="20"/>
  <c r="L222" i="20"/>
  <c r="K219" i="20"/>
  <c r="L216" i="20"/>
  <c r="K221" i="20"/>
  <c r="K216" i="20"/>
  <c r="K111" i="20"/>
  <c r="L112" i="20"/>
  <c r="K113" i="20"/>
  <c r="I114" i="20"/>
  <c r="K217" i="20"/>
  <c r="K220" i="20"/>
  <c r="K218" i="20"/>
  <c r="L219" i="20"/>
  <c r="L217" i="20"/>
  <c r="L220" i="20"/>
  <c r="L218" i="20"/>
  <c r="L221" i="20"/>
  <c r="L111" i="20"/>
  <c r="L113" i="20"/>
  <c r="K6" i="19"/>
  <c r="L6" i="11"/>
  <c r="K6" i="15"/>
  <c r="L6" i="13"/>
  <c r="K6" i="13"/>
  <c r="L6" i="10"/>
  <c r="K6" i="8"/>
  <c r="L6" i="8"/>
  <c r="K6" i="10" l="1"/>
  <c r="L114" i="20"/>
  <c r="L6" i="20" s="1"/>
  <c r="K114" i="20"/>
  <c r="K6" i="20" s="1"/>
</calcChain>
</file>

<file path=xl/sharedStrings.xml><?xml version="1.0" encoding="utf-8"?>
<sst xmlns="http://schemas.openxmlformats.org/spreadsheetml/2006/main" count="1105" uniqueCount="88">
  <si>
    <t xml:space="preserve">Date </t>
  </si>
  <si>
    <t>Start Time</t>
  </si>
  <si>
    <t xml:space="preserve">End Time </t>
  </si>
  <si>
    <t>Total Hours Between Start/End</t>
  </si>
  <si>
    <t>Total Instructional Minutes</t>
  </si>
  <si>
    <t>Notes</t>
  </si>
  <si>
    <t>Session Days Counted</t>
  </si>
  <si>
    <t xml:space="preserve">Instructional Hours Counted </t>
  </si>
  <si>
    <t xml:space="preserve">January Regents Examinations </t>
  </si>
  <si>
    <t xml:space="preserve">June Regents Examinations </t>
  </si>
  <si>
    <t>HOLIDAY</t>
  </si>
  <si>
    <t>Lunch Minutes</t>
  </si>
  <si>
    <t>N/A</t>
  </si>
  <si>
    <t>&lt;--- Same as Instructional Day</t>
  </si>
  <si>
    <t>Homeroom Minutes</t>
  </si>
  <si>
    <t>Recess Minutes</t>
  </si>
  <si>
    <t>EDIT</t>
  </si>
  <si>
    <t>FIXED</t>
  </si>
  <si>
    <t>Number of Superintendent's Conference Day Hours</t>
  </si>
  <si>
    <t>Regents Rating Day</t>
  </si>
  <si>
    <t>Total Days</t>
  </si>
  <si>
    <t>Total Hours</t>
  </si>
  <si>
    <t>Reminders</t>
  </si>
  <si>
    <t>Hours Required:</t>
  </si>
  <si>
    <t>7-12</t>
  </si>
  <si>
    <t>No Class - Prior to Sept 1</t>
  </si>
  <si>
    <t xml:space="preserve">&lt;--- Instructional days after Rating day may not be included.  </t>
  </si>
  <si>
    <t>&lt;---Greater of the school/grade regular day or hours sitting for exams</t>
  </si>
  <si>
    <t xml:space="preserve">No Student or Teacher Sessions Allowed </t>
  </si>
  <si>
    <t>School:</t>
  </si>
  <si>
    <t>School District:</t>
  </si>
  <si>
    <t>Grade Levels:</t>
  </si>
  <si>
    <t>Grade Level Group:</t>
  </si>
  <si>
    <t>Green = Compliance/Red = Noncompliance</t>
  </si>
  <si>
    <t>Sample Union Free School District</t>
  </si>
  <si>
    <t>Sample High School</t>
  </si>
  <si>
    <t>9-12</t>
  </si>
  <si>
    <t>&lt;--- Districts may hold Superintendent's Conference Days in the last two weeks of August</t>
  </si>
  <si>
    <t>Total SCD Hours</t>
  </si>
  <si>
    <t>SCD Hours Available:</t>
  </si>
  <si>
    <t>K-6</t>
  </si>
  <si>
    <t>Sample Calendar - 2018-19 School Year - 6 + Hour ES  Schedule - Sample District/ Building C</t>
  </si>
  <si>
    <t>Thanksgiving Break</t>
  </si>
  <si>
    <t>No Class - Winter Break</t>
  </si>
  <si>
    <t>February Recess</t>
  </si>
  <si>
    <t>Vacation</t>
  </si>
  <si>
    <t>Superintendent's Conference Day</t>
  </si>
  <si>
    <t>Spring Recess</t>
  </si>
  <si>
    <t>Last Two weeks of August</t>
  </si>
  <si>
    <t xml:space="preserve">Sample Calendar - 2018-19 School Year - 6 Hour JSHS or HS or MS  Schedule - Sample District/ Building F -- </t>
  </si>
  <si>
    <t>K-3</t>
  </si>
  <si>
    <t>Half day parent conferences with 5 period day (4 passing periods)</t>
  </si>
  <si>
    <t>Snow Day - no Attendance</t>
  </si>
  <si>
    <t>2 Hour Delay - Snow</t>
  </si>
  <si>
    <t>Sample Calendar - 2018-19 School Year -6 Hour JSHS or HS or MS  Schedule - Sample District/ Building E -- DOES NOT MEET MINIMUM NUMBER OF HOURS PER YEAR</t>
  </si>
  <si>
    <t>Sample Calendar - 6 Hour JSHS or HS or MS  Schedule - Sample District/ Building D -- DOES NOT MEET MINIMUM NUMBER OF HOURS PER YEAR</t>
  </si>
  <si>
    <t>Sample Elementary School</t>
  </si>
  <si>
    <t>Sample Calendar - 6 Hour JSHS or HS or MS  Schedule - Sample District/ Building C -- DOES NOT MEET MINIMUM NUMBER OF HOURS PER YEAR</t>
  </si>
  <si>
    <t>4-6</t>
  </si>
  <si>
    <t>Sample Calendar - 7 + Hour ES  Schedule - Sample District/ Building A</t>
  </si>
  <si>
    <t>Sample Calendar - 7 + Hour JSHS or HS or MS  Schedule - Sample District/ Building A</t>
  </si>
  <si>
    <t>Passing Time (Minutes)</t>
  </si>
  <si>
    <t>No Class - Christmas Observed</t>
  </si>
  <si>
    <t>Rosh Hashanah Observed</t>
  </si>
  <si>
    <t>Yom Kippur Observed</t>
  </si>
  <si>
    <t>No Class - Columbus Day Observed</t>
  </si>
  <si>
    <t>No Class - Veterans Day Observed</t>
  </si>
  <si>
    <t>No Class - Thanksgiving Observed</t>
  </si>
  <si>
    <t>No Class - New Year's Day Observed</t>
  </si>
  <si>
    <t>Martin Luther King Day  Observed</t>
  </si>
  <si>
    <t>No Class - Memorial Day Observed</t>
  </si>
  <si>
    <t>No Class - Labor Day  Observed</t>
  </si>
  <si>
    <t xml:space="preserve">3 minutes passing per </t>
  </si>
  <si>
    <t>period with an 9 period day</t>
  </si>
  <si>
    <t>period with an 8 period day</t>
  </si>
  <si>
    <t>period with a 5 period day</t>
  </si>
  <si>
    <t>Green = Compliance
Red = Noncompliance</t>
  </si>
  <si>
    <t>Hours Between Start/End</t>
  </si>
  <si>
    <t>Superintendent's Conference Day Time Utilized</t>
  </si>
  <si>
    <t>No Class - Labor Day Observed</t>
  </si>
  <si>
    <t>No Class - Veterans Day  Observed</t>
  </si>
  <si>
    <t>No Class - Memorial Day  Observed</t>
  </si>
  <si>
    <t>June Regents Examination Day</t>
  </si>
  <si>
    <t>2019-20 School Year</t>
  </si>
  <si>
    <t>2018-19 School Year</t>
  </si>
  <si>
    <t>PLEASE READ THE INSTRUCTIONS PRIOR TO COMPLETING.</t>
  </si>
  <si>
    <t xml:space="preserve">No teacher or student sessions allowed after rating day.  </t>
  </si>
  <si>
    <r>
      <t xml:space="preserve">&lt;--- Districts may </t>
    </r>
    <r>
      <rPr>
        <b/>
        <u/>
        <sz val="11"/>
        <color theme="1"/>
        <rFont val="Calibri"/>
        <family val="2"/>
        <scheme val="minor"/>
      </rPr>
      <t>not</t>
    </r>
    <r>
      <rPr>
        <sz val="11"/>
        <color theme="1"/>
        <rFont val="Calibri"/>
        <family val="2"/>
        <scheme val="minor"/>
      </rPr>
      <t xml:space="preserve"> schedule instructional days after the Regents Rating Day.  However, </t>
    </r>
    <r>
      <rPr>
        <b/>
        <sz val="11"/>
        <color theme="1"/>
        <rFont val="Calibri"/>
        <family val="2"/>
        <scheme val="minor"/>
      </rPr>
      <t>for the 2018-19 school year</t>
    </r>
    <r>
      <rPr>
        <sz val="11"/>
        <color theme="1"/>
        <rFont val="Calibri"/>
        <family val="2"/>
        <scheme val="minor"/>
      </rPr>
      <t xml:space="preserve">, districts </t>
    </r>
    <r>
      <rPr>
        <b/>
        <u/>
        <sz val="11"/>
        <color theme="1"/>
        <rFont val="Calibri"/>
        <family val="2"/>
        <scheme val="minor"/>
      </rPr>
      <t>may</t>
    </r>
    <r>
      <rPr>
        <sz val="11"/>
        <color theme="1"/>
        <rFont val="Calibri"/>
        <family val="2"/>
        <scheme val="minor"/>
      </rPr>
      <t xml:space="preserve"> schedule a single Superintendent’s Conference Day the first weekday after Rating Day, </t>
    </r>
    <r>
      <rPr>
        <b/>
        <sz val="11"/>
        <color theme="1"/>
        <rFont val="Calibri"/>
        <family val="2"/>
        <scheme val="minor"/>
      </rPr>
      <t>if doing so is necessary to avoid falling below the 180 days</t>
    </r>
    <r>
      <rPr>
        <sz val="11"/>
        <color theme="1"/>
        <rFont val="Calibri"/>
        <family val="2"/>
        <scheme val="minor"/>
      </rPr>
      <t xml:space="preserve"> of session required to receive the full allocation of Foundation Aid.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</si>
</sst>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h:mm\ AM/PM;@"/>
  </numFmts>
  <fonts count="7" x14ac:knownFonts="1">
    <font>
      <sz val="11"/>
      <color theme="1"/>
      <name val="Calibri"/>
      <family val="2"/>
      <scheme val="minor"/>
    </font>
    <font>
      <b/>
      <sz val="11"/>
      <color theme="1"/>
      <name val="Calibri"/>
      <family val="2"/>
      <scheme val="minor"/>
    </font>
    <font>
      <b/>
      <sz val="11"/>
      <color theme="4"/>
      <name val="Calibri"/>
      <family val="2"/>
      <scheme val="minor"/>
    </font>
    <font>
      <b/>
      <sz val="11"/>
      <color rgb="FFFF0000"/>
      <name val="Calibri"/>
      <family val="2"/>
      <scheme val="minor"/>
    </font>
    <font>
      <sz val="10"/>
      <color rgb="FF2F2F2F"/>
      <name val="Segoe UI"/>
      <family val="2"/>
    </font>
    <font>
      <b/>
      <sz val="16"/>
      <name val="Calibri"/>
      <family val="2"/>
      <scheme val="minor"/>
    </font>
    <font>
      <b/>
      <u/>
      <sz val="11"/>
      <color theme="1"/>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E3D1FB"/>
        <bgColor indexed="64"/>
      </patternFill>
    </fill>
    <fill>
      <patternFill patternType="solid">
        <fgColor rgb="FFFFAE9B"/>
        <bgColor indexed="64"/>
      </patternFill>
    </fill>
    <fill>
      <patternFill patternType="solid">
        <fgColor theme="4" tint="0.79998168889431442"/>
        <bgColor indexed="64"/>
      </patternFill>
    </fill>
    <fill>
      <patternFill patternType="solid">
        <fgColor theme="7"/>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B482DA"/>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030A0"/>
      </left>
      <right style="thin">
        <color indexed="64"/>
      </right>
      <top style="medium">
        <color indexed="64"/>
      </top>
      <bottom style="thin">
        <color indexed="64"/>
      </bottom>
      <diagonal/>
    </border>
    <border>
      <left style="medium">
        <color rgb="FF7030A0"/>
      </left>
      <right style="medium">
        <color rgb="FF7030A0"/>
      </right>
      <top style="medium">
        <color rgb="FF7030A0"/>
      </top>
      <bottom style="medium">
        <color rgb="FF7030A0"/>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rgb="FF7030A0"/>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817">
    <xf numFmtId="0" fontId="0" fillId="0" borderId="0" xfId="0"/>
    <xf numFmtId="165" fontId="2" fillId="0" borderId="0" xfId="0" applyNumberFormat="1" applyFont="1" applyAlignment="1">
      <alignment horizontal="center"/>
    </xf>
    <xf numFmtId="0" fontId="2" fillId="0" borderId="0" xfId="0" applyFont="1" applyAlignment="1">
      <alignment horizontal="center"/>
    </xf>
    <xf numFmtId="0" fontId="1" fillId="0" borderId="0" xfId="0" applyFont="1" applyAlignment="1">
      <alignment horizontal="center" wrapText="1"/>
    </xf>
    <xf numFmtId="165" fontId="1" fillId="0" borderId="0" xfId="0" applyNumberFormat="1" applyFont="1" applyAlignment="1">
      <alignment horizontal="center"/>
    </xf>
    <xf numFmtId="0" fontId="1" fillId="0" borderId="0" xfId="0" applyFont="1" applyAlignment="1">
      <alignment horizontal="center"/>
    </xf>
    <xf numFmtId="1" fontId="3" fillId="0" borderId="0" xfId="0" applyNumberFormat="1" applyFont="1" applyAlignment="1">
      <alignment horizontal="center"/>
    </xf>
    <xf numFmtId="164" fontId="0" fillId="0" borderId="0" xfId="0" applyNumberFormat="1"/>
    <xf numFmtId="14" fontId="1" fillId="0" borderId="0" xfId="0" applyNumberFormat="1" applyFont="1" applyAlignment="1">
      <alignment horizontal="center"/>
    </xf>
    <xf numFmtId="2" fontId="0" fillId="0" borderId="0" xfId="0" applyNumberFormat="1"/>
    <xf numFmtId="2" fontId="4" fillId="0" borderId="0" xfId="0" applyNumberFormat="1" applyFont="1"/>
    <xf numFmtId="0" fontId="0" fillId="0" borderId="0" xfId="0" applyAlignment="1">
      <alignment horizontal="left"/>
    </xf>
    <xf numFmtId="49" fontId="0" fillId="0" borderId="0" xfId="0" applyNumberFormat="1" applyBorder="1" applyProtection="1"/>
    <xf numFmtId="0" fontId="0" fillId="0" borderId="0" xfId="0" applyBorder="1" applyProtection="1"/>
    <xf numFmtId="0" fontId="1" fillId="0" borderId="0" xfId="0" applyFont="1" applyAlignment="1" applyProtection="1">
      <alignment horizontal="center"/>
    </xf>
    <xf numFmtId="0" fontId="1" fillId="0" borderId="0" xfId="0" applyFont="1" applyAlignment="1" applyProtection="1">
      <alignment horizontal="left"/>
    </xf>
    <xf numFmtId="49" fontId="1" fillId="0" borderId="0" xfId="0" applyNumberFormat="1" applyFont="1" applyBorder="1" applyAlignment="1" applyProtection="1">
      <alignment horizontal="right"/>
    </xf>
    <xf numFmtId="14" fontId="1" fillId="0" borderId="0" xfId="0" applyNumberFormat="1" applyFont="1" applyBorder="1" applyAlignment="1" applyProtection="1">
      <alignment horizontal="right" wrapText="1"/>
    </xf>
    <xf numFmtId="1" fontId="0" fillId="12" borderId="6" xfId="0" applyNumberFormat="1" applyFill="1" applyBorder="1" applyAlignment="1" applyProtection="1">
      <alignment horizontal="center"/>
    </xf>
    <xf numFmtId="2" fontId="0" fillId="0" borderId="7" xfId="0" applyNumberFormat="1" applyBorder="1" applyProtection="1"/>
    <xf numFmtId="2" fontId="0" fillId="0" borderId="6" xfId="0" applyNumberFormat="1" applyBorder="1" applyProtection="1"/>
    <xf numFmtId="0" fontId="1" fillId="10" borderId="1" xfId="0" applyFont="1" applyFill="1" applyBorder="1" applyAlignment="1" applyProtection="1">
      <alignment horizontal="center"/>
    </xf>
    <xf numFmtId="0" fontId="1" fillId="5" borderId="1" xfId="0" applyFont="1" applyFill="1" applyBorder="1" applyAlignment="1" applyProtection="1">
      <alignment horizontal="center"/>
    </xf>
    <xf numFmtId="14" fontId="1" fillId="10" borderId="1" xfId="0" applyNumberFormat="1" applyFont="1" applyFill="1" applyBorder="1" applyAlignment="1" applyProtection="1">
      <alignment horizontal="center"/>
    </xf>
    <xf numFmtId="165" fontId="1" fillId="5" borderId="1" xfId="0" applyNumberFormat="1" applyFont="1" applyFill="1" applyBorder="1" applyAlignment="1" applyProtection="1">
      <alignment horizontal="center" wrapText="1"/>
    </xf>
    <xf numFmtId="14" fontId="1" fillId="10" borderId="1" xfId="0" applyNumberFormat="1" applyFont="1" applyFill="1" applyBorder="1" applyAlignment="1" applyProtection="1">
      <alignment horizontal="center" wrapText="1"/>
    </xf>
    <xf numFmtId="14" fontId="1" fillId="10" borderId="1" xfId="0" applyNumberFormat="1" applyFont="1" applyFill="1" applyBorder="1" applyAlignment="1" applyProtection="1">
      <alignment horizontal="left" wrapText="1"/>
    </xf>
    <xf numFmtId="14" fontId="1" fillId="2" borderId="9" xfId="0" applyNumberFormat="1" applyFont="1" applyFill="1" applyBorder="1" applyAlignment="1" applyProtection="1">
      <alignment horizontal="centerContinuous" wrapText="1"/>
    </xf>
    <xf numFmtId="165" fontId="1" fillId="2" borderId="17" xfId="0" applyNumberFormat="1" applyFont="1" applyFill="1" applyBorder="1" applyAlignment="1" applyProtection="1">
      <alignment horizontal="centerContinuous"/>
    </xf>
    <xf numFmtId="165" fontId="1" fillId="2" borderId="18" xfId="0" applyNumberFormat="1" applyFont="1" applyFill="1" applyBorder="1" applyAlignment="1" applyProtection="1">
      <alignment horizontal="centerContinuous"/>
    </xf>
    <xf numFmtId="165" fontId="1" fillId="2" borderId="19" xfId="0" applyNumberFormat="1" applyFont="1" applyFill="1" applyBorder="1" applyAlignment="1" applyProtection="1">
      <alignment horizontal="centerContinuous"/>
    </xf>
    <xf numFmtId="1" fontId="0" fillId="14" borderId="32" xfId="0" applyNumberFormat="1" applyFill="1" applyBorder="1" applyAlignment="1" applyProtection="1">
      <alignment horizontal="center"/>
    </xf>
    <xf numFmtId="2" fontId="0" fillId="2" borderId="9" xfId="0" applyNumberFormat="1" applyFill="1" applyBorder="1" applyAlignment="1" applyProtection="1">
      <alignment horizontal="center"/>
    </xf>
    <xf numFmtId="2" fontId="0" fillId="2" borderId="9" xfId="0" applyNumberFormat="1" applyFill="1" applyBorder="1" applyAlignment="1" applyProtection="1">
      <alignment horizontal="left" wrapText="1"/>
    </xf>
    <xf numFmtId="14" fontId="1" fillId="2" borderId="10" xfId="0" applyNumberFormat="1" applyFont="1" applyFill="1" applyBorder="1" applyAlignment="1" applyProtection="1">
      <alignment horizontal="center"/>
    </xf>
    <xf numFmtId="165" fontId="1" fillId="2" borderId="11" xfId="0" applyNumberFormat="1" applyFont="1" applyFill="1" applyBorder="1" applyAlignment="1" applyProtection="1">
      <alignment horizontal="centerContinuous"/>
    </xf>
    <xf numFmtId="165" fontId="1" fillId="2" borderId="2" xfId="0" applyNumberFormat="1" applyFont="1" applyFill="1" applyBorder="1" applyAlignment="1" applyProtection="1">
      <alignment horizontal="centerContinuous"/>
    </xf>
    <xf numFmtId="165" fontId="1" fillId="2" borderId="12" xfId="0" applyNumberFormat="1" applyFont="1" applyFill="1" applyBorder="1" applyAlignment="1" applyProtection="1">
      <alignment horizontal="centerContinuous"/>
    </xf>
    <xf numFmtId="1" fontId="0" fillId="2" borderId="10" xfId="0" applyNumberFormat="1" applyFill="1" applyBorder="1" applyAlignment="1" applyProtection="1">
      <alignment horizontal="center"/>
    </xf>
    <xf numFmtId="2" fontId="0" fillId="2" borderId="10" xfId="0" applyNumberFormat="1" applyFill="1" applyBorder="1" applyAlignment="1" applyProtection="1">
      <alignment horizontal="left"/>
    </xf>
    <xf numFmtId="14" fontId="1" fillId="2" borderId="1" xfId="0" applyNumberFormat="1" applyFont="1" applyFill="1" applyBorder="1" applyAlignment="1" applyProtection="1">
      <alignment horizontal="center"/>
    </xf>
    <xf numFmtId="2" fontId="1" fillId="2" borderId="1" xfId="0" applyNumberFormat="1" applyFont="1" applyFill="1" applyBorder="1" applyAlignment="1" applyProtection="1">
      <alignment horizontal="center" wrapText="1"/>
    </xf>
    <xf numFmtId="1" fontId="0" fillId="2" borderId="1" xfId="0" applyNumberFormat="1" applyFill="1" applyBorder="1" applyAlignment="1" applyProtection="1">
      <alignment horizontal="center"/>
    </xf>
    <xf numFmtId="2" fontId="0" fillId="2" borderId="1" xfId="0" applyNumberFormat="1" applyFill="1" applyBorder="1" applyAlignment="1" applyProtection="1">
      <alignment horizontal="center"/>
    </xf>
    <xf numFmtId="2" fontId="0" fillId="2" borderId="1" xfId="0" applyNumberFormat="1" applyFill="1" applyBorder="1" applyAlignment="1" applyProtection="1">
      <alignment horizontal="left"/>
    </xf>
    <xf numFmtId="14" fontId="1" fillId="2" borderId="9" xfId="0" applyNumberFormat="1" applyFont="1" applyFill="1" applyBorder="1" applyAlignment="1" applyProtection="1">
      <alignment horizontal="center"/>
    </xf>
    <xf numFmtId="2" fontId="1" fillId="2" borderId="9" xfId="0" applyNumberFormat="1" applyFont="1" applyFill="1" applyBorder="1" applyAlignment="1" applyProtection="1">
      <alignment horizontal="center" wrapText="1"/>
    </xf>
    <xf numFmtId="1" fontId="0" fillId="2" borderId="9" xfId="0" applyNumberFormat="1" applyFill="1" applyBorder="1" applyAlignment="1" applyProtection="1">
      <alignment horizontal="center"/>
    </xf>
    <xf numFmtId="2" fontId="0" fillId="2" borderId="9" xfId="0" applyNumberFormat="1" applyFill="1" applyBorder="1" applyAlignment="1" applyProtection="1">
      <alignment horizontal="left"/>
    </xf>
    <xf numFmtId="14" fontId="1" fillId="2" borderId="13" xfId="0" applyNumberFormat="1" applyFont="1" applyFill="1" applyBorder="1" applyAlignment="1" applyProtection="1">
      <alignment horizontal="center"/>
    </xf>
    <xf numFmtId="1" fontId="0" fillId="2" borderId="13" xfId="0" applyNumberFormat="1" applyFill="1" applyBorder="1" applyAlignment="1" applyProtection="1">
      <alignment horizontal="center"/>
    </xf>
    <xf numFmtId="2" fontId="0" fillId="2" borderId="13" xfId="0" applyNumberFormat="1" applyFill="1" applyBorder="1" applyAlignment="1" applyProtection="1">
      <alignment horizontal="center"/>
    </xf>
    <xf numFmtId="2" fontId="0" fillId="2" borderId="13" xfId="0" applyNumberFormat="1" applyFill="1" applyBorder="1" applyAlignment="1" applyProtection="1">
      <alignment horizontal="left"/>
    </xf>
    <xf numFmtId="14" fontId="1" fillId="3" borderId="13" xfId="0" applyNumberFormat="1" applyFont="1" applyFill="1" applyBorder="1" applyAlignment="1" applyProtection="1">
      <alignment horizontal="center"/>
    </xf>
    <xf numFmtId="2" fontId="1" fillId="3" borderId="1" xfId="0" applyNumberFormat="1" applyFont="1" applyFill="1" applyBorder="1" applyAlignment="1" applyProtection="1">
      <alignment horizontal="center" wrapText="1"/>
    </xf>
    <xf numFmtId="1" fontId="0" fillId="3" borderId="13" xfId="0" applyNumberFormat="1" applyFill="1" applyBorder="1" applyAlignment="1" applyProtection="1">
      <alignment horizontal="center"/>
    </xf>
    <xf numFmtId="2" fontId="0" fillId="3" borderId="13" xfId="0" applyNumberFormat="1" applyFill="1" applyBorder="1" applyAlignment="1" applyProtection="1">
      <alignment horizontal="center"/>
    </xf>
    <xf numFmtId="2" fontId="0" fillId="3" borderId="13" xfId="0" applyNumberFormat="1" applyFill="1" applyBorder="1" applyAlignment="1" applyProtection="1">
      <alignment horizontal="left"/>
    </xf>
    <xf numFmtId="14" fontId="1" fillId="3" borderId="1" xfId="0" applyNumberFormat="1" applyFont="1" applyFill="1" applyBorder="1" applyAlignment="1" applyProtection="1">
      <alignment horizontal="center"/>
    </xf>
    <xf numFmtId="1" fontId="0" fillId="3" borderId="1" xfId="0" applyNumberFormat="1" applyFill="1" applyBorder="1" applyAlignment="1" applyProtection="1">
      <alignment horizontal="center"/>
    </xf>
    <xf numFmtId="2" fontId="0" fillId="3" borderId="1" xfId="0" applyNumberFormat="1" applyFill="1" applyBorder="1" applyAlignment="1" applyProtection="1">
      <alignment horizontal="center"/>
    </xf>
    <xf numFmtId="2" fontId="0" fillId="3" borderId="1" xfId="0" applyNumberFormat="1" applyFill="1" applyBorder="1" applyAlignment="1" applyProtection="1">
      <alignment horizontal="left"/>
    </xf>
    <xf numFmtId="14" fontId="1" fillId="3" borderId="9" xfId="0" applyNumberFormat="1" applyFont="1" applyFill="1" applyBorder="1" applyAlignment="1" applyProtection="1">
      <alignment horizontal="center"/>
    </xf>
    <xf numFmtId="2" fontId="1" fillId="3" borderId="9" xfId="0" applyNumberFormat="1" applyFont="1" applyFill="1" applyBorder="1" applyAlignment="1" applyProtection="1">
      <alignment horizontal="center" wrapText="1"/>
    </xf>
    <xf numFmtId="1" fontId="0" fillId="3" borderId="9" xfId="0" applyNumberFormat="1" applyFill="1" applyBorder="1" applyAlignment="1" applyProtection="1">
      <alignment horizontal="center"/>
    </xf>
    <xf numFmtId="2" fontId="0" fillId="3" borderId="9" xfId="0" applyNumberFormat="1" applyFill="1" applyBorder="1" applyAlignment="1" applyProtection="1">
      <alignment horizontal="center"/>
    </xf>
    <xf numFmtId="2" fontId="0" fillId="3" borderId="9" xfId="0" applyNumberFormat="1" applyFill="1" applyBorder="1" applyAlignment="1" applyProtection="1">
      <alignment horizontal="left"/>
    </xf>
    <xf numFmtId="14" fontId="1" fillId="3" borderId="10" xfId="0" applyNumberFormat="1" applyFont="1" applyFill="1" applyBorder="1" applyAlignment="1" applyProtection="1">
      <alignment horizontal="center"/>
    </xf>
    <xf numFmtId="165" fontId="1" fillId="3" borderId="3" xfId="0" applyNumberFormat="1" applyFont="1" applyFill="1" applyBorder="1" applyAlignment="1" applyProtection="1">
      <alignment horizontal="centerContinuous"/>
    </xf>
    <xf numFmtId="165" fontId="1" fillId="3" borderId="4" xfId="0" applyNumberFormat="1" applyFont="1" applyFill="1" applyBorder="1" applyAlignment="1" applyProtection="1">
      <alignment horizontal="centerContinuous"/>
    </xf>
    <xf numFmtId="2" fontId="1" fillId="3" borderId="4" xfId="0" applyNumberFormat="1" applyFont="1" applyFill="1" applyBorder="1" applyAlignment="1" applyProtection="1">
      <alignment horizontal="centerContinuous"/>
    </xf>
    <xf numFmtId="1" fontId="0" fillId="3" borderId="10" xfId="0" applyNumberFormat="1" applyFill="1" applyBorder="1" applyAlignment="1" applyProtection="1">
      <alignment horizontal="center"/>
    </xf>
    <xf numFmtId="2" fontId="0" fillId="3" borderId="10" xfId="0" applyNumberFormat="1" applyFill="1" applyBorder="1" applyAlignment="1" applyProtection="1">
      <alignment horizontal="center"/>
    </xf>
    <xf numFmtId="2" fontId="0" fillId="3" borderId="10" xfId="0" applyNumberFormat="1" applyFill="1" applyBorder="1" applyAlignment="1" applyProtection="1">
      <alignment horizontal="left"/>
    </xf>
    <xf numFmtId="14" fontId="1" fillId="4" borderId="1" xfId="0" applyNumberFormat="1" applyFont="1" applyFill="1" applyBorder="1" applyAlignment="1" applyProtection="1">
      <alignment horizontal="center"/>
    </xf>
    <xf numFmtId="2" fontId="1" fillId="4" borderId="1" xfId="0" applyNumberFormat="1" applyFont="1" applyFill="1" applyBorder="1" applyAlignment="1" applyProtection="1">
      <alignment horizontal="center"/>
    </xf>
    <xf numFmtId="1" fontId="0" fillId="4" borderId="1" xfId="0" applyNumberFormat="1" applyFill="1" applyBorder="1" applyAlignment="1" applyProtection="1">
      <alignment horizontal="center"/>
    </xf>
    <xf numFmtId="2" fontId="0" fillId="4" borderId="1" xfId="0" applyNumberFormat="1" applyFill="1" applyBorder="1" applyAlignment="1" applyProtection="1">
      <alignment horizontal="center"/>
    </xf>
    <xf numFmtId="2" fontId="0" fillId="4" borderId="1" xfId="0" applyNumberFormat="1" applyFill="1" applyBorder="1" applyAlignment="1" applyProtection="1">
      <alignment horizontal="left"/>
    </xf>
    <xf numFmtId="14" fontId="1" fillId="4" borderId="9" xfId="0" applyNumberFormat="1" applyFont="1" applyFill="1" applyBorder="1" applyAlignment="1" applyProtection="1">
      <alignment horizontal="center"/>
    </xf>
    <xf numFmtId="2" fontId="1" fillId="4" borderId="9" xfId="0" applyNumberFormat="1" applyFont="1" applyFill="1" applyBorder="1" applyAlignment="1" applyProtection="1">
      <alignment horizontal="center" wrapText="1"/>
    </xf>
    <xf numFmtId="1" fontId="0" fillId="4" borderId="9" xfId="0" applyNumberFormat="1" applyFill="1" applyBorder="1" applyAlignment="1" applyProtection="1">
      <alignment horizontal="center"/>
    </xf>
    <xf numFmtId="2" fontId="0" fillId="4" borderId="9" xfId="0" applyNumberFormat="1" applyFill="1" applyBorder="1" applyAlignment="1" applyProtection="1">
      <alignment horizontal="center"/>
    </xf>
    <xf numFmtId="2" fontId="0" fillId="4" borderId="9" xfId="0" applyNumberFormat="1" applyFill="1" applyBorder="1" applyAlignment="1" applyProtection="1">
      <alignment horizontal="left"/>
    </xf>
    <xf numFmtId="14" fontId="1" fillId="4" borderId="13" xfId="0" applyNumberFormat="1" applyFont="1" applyFill="1" applyBorder="1" applyAlignment="1" applyProtection="1">
      <alignment horizontal="center"/>
    </xf>
    <xf numFmtId="1" fontId="0" fillId="4" borderId="13" xfId="0" applyNumberFormat="1" applyFill="1" applyBorder="1" applyAlignment="1" applyProtection="1">
      <alignment horizontal="center"/>
    </xf>
    <xf numFmtId="2" fontId="0" fillId="4" borderId="13" xfId="0" applyNumberFormat="1" applyFill="1" applyBorder="1" applyAlignment="1" applyProtection="1">
      <alignment horizontal="center"/>
    </xf>
    <xf numFmtId="2" fontId="0" fillId="4" borderId="13" xfId="0" applyNumberFormat="1" applyFill="1" applyBorder="1" applyAlignment="1" applyProtection="1">
      <alignment horizontal="left"/>
    </xf>
    <xf numFmtId="14" fontId="1" fillId="4" borderId="10" xfId="0" applyNumberFormat="1" applyFont="1" applyFill="1" applyBorder="1" applyAlignment="1" applyProtection="1">
      <alignment horizontal="center"/>
    </xf>
    <xf numFmtId="165" fontId="1" fillId="4" borderId="3" xfId="0" applyNumberFormat="1" applyFont="1" applyFill="1" applyBorder="1" applyAlignment="1" applyProtection="1">
      <alignment horizontal="centerContinuous"/>
    </xf>
    <xf numFmtId="165" fontId="1" fillId="4" borderId="4" xfId="0" applyNumberFormat="1" applyFont="1" applyFill="1" applyBorder="1" applyAlignment="1" applyProtection="1">
      <alignment horizontal="centerContinuous"/>
    </xf>
    <xf numFmtId="2" fontId="1" fillId="4" borderId="4" xfId="0" applyNumberFormat="1" applyFont="1" applyFill="1" applyBorder="1" applyAlignment="1" applyProtection="1">
      <alignment horizontal="centerContinuous"/>
    </xf>
    <xf numFmtId="165" fontId="1" fillId="4" borderId="5" xfId="0" applyNumberFormat="1" applyFont="1" applyFill="1" applyBorder="1" applyAlignment="1" applyProtection="1">
      <alignment horizontal="centerContinuous"/>
    </xf>
    <xf numFmtId="1" fontId="0" fillId="4" borderId="10" xfId="0" applyNumberFormat="1" applyFill="1" applyBorder="1" applyAlignment="1" applyProtection="1">
      <alignment horizontal="center"/>
    </xf>
    <xf numFmtId="2" fontId="0" fillId="4" borderId="10" xfId="0" applyNumberFormat="1" applyFill="1" applyBorder="1" applyAlignment="1" applyProtection="1">
      <alignment horizontal="center"/>
    </xf>
    <xf numFmtId="2" fontId="0" fillId="4" borderId="10" xfId="0" applyNumberFormat="1" applyFill="1" applyBorder="1" applyAlignment="1" applyProtection="1">
      <alignment horizontal="left"/>
    </xf>
    <xf numFmtId="14" fontId="1" fillId="5" borderId="10" xfId="0" applyNumberFormat="1" applyFont="1" applyFill="1" applyBorder="1" applyAlignment="1" applyProtection="1">
      <alignment horizontal="center"/>
    </xf>
    <xf numFmtId="2" fontId="1" fillId="5" borderId="13" xfId="0" applyNumberFormat="1" applyFont="1" applyFill="1" applyBorder="1" applyAlignment="1" applyProtection="1">
      <alignment horizontal="center" wrapText="1"/>
    </xf>
    <xf numFmtId="1" fontId="0" fillId="5" borderId="10" xfId="0" applyNumberFormat="1" applyFill="1" applyBorder="1" applyAlignment="1" applyProtection="1">
      <alignment horizontal="center"/>
    </xf>
    <xf numFmtId="2" fontId="0" fillId="5" borderId="10" xfId="0" applyNumberFormat="1" applyFill="1" applyBorder="1" applyAlignment="1" applyProtection="1">
      <alignment horizontal="center"/>
    </xf>
    <xf numFmtId="2" fontId="0" fillId="5" borderId="10" xfId="0" applyNumberFormat="1" applyFill="1" applyBorder="1" applyAlignment="1" applyProtection="1">
      <alignment horizontal="left"/>
    </xf>
    <xf numFmtId="14" fontId="1" fillId="5" borderId="1" xfId="0" applyNumberFormat="1" applyFont="1" applyFill="1" applyBorder="1" applyAlignment="1" applyProtection="1">
      <alignment horizontal="center"/>
    </xf>
    <xf numFmtId="2" fontId="1" fillId="5" borderId="1" xfId="0" applyNumberFormat="1" applyFont="1" applyFill="1" applyBorder="1" applyAlignment="1" applyProtection="1">
      <alignment horizontal="center" wrapText="1"/>
    </xf>
    <xf numFmtId="1"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left"/>
    </xf>
    <xf numFmtId="14" fontId="1" fillId="5" borderId="9" xfId="0" applyNumberFormat="1" applyFont="1" applyFill="1" applyBorder="1" applyAlignment="1" applyProtection="1">
      <alignment horizontal="center"/>
    </xf>
    <xf numFmtId="2" fontId="1" fillId="5" borderId="9" xfId="0" applyNumberFormat="1" applyFont="1" applyFill="1" applyBorder="1" applyAlignment="1" applyProtection="1">
      <alignment horizontal="center" wrapText="1"/>
    </xf>
    <xf numFmtId="1" fontId="0" fillId="5" borderId="9" xfId="0" applyNumberFormat="1" applyFill="1" applyBorder="1" applyAlignment="1" applyProtection="1">
      <alignment horizontal="center"/>
    </xf>
    <xf numFmtId="2" fontId="0" fillId="5" borderId="9" xfId="0" applyNumberFormat="1" applyFill="1" applyBorder="1" applyAlignment="1" applyProtection="1">
      <alignment horizontal="center"/>
    </xf>
    <xf numFmtId="2" fontId="0" fillId="5" borderId="9" xfId="0" applyNumberFormat="1" applyFill="1" applyBorder="1" applyAlignment="1" applyProtection="1">
      <alignment horizontal="left"/>
    </xf>
    <xf numFmtId="14" fontId="1" fillId="5" borderId="13" xfId="0" applyNumberFormat="1" applyFont="1" applyFill="1" applyBorder="1" applyAlignment="1" applyProtection="1">
      <alignment horizontal="center"/>
    </xf>
    <xf numFmtId="1" fontId="0" fillId="5" borderId="13" xfId="0" applyNumberFormat="1" applyFill="1" applyBorder="1" applyAlignment="1" applyProtection="1">
      <alignment horizontal="center"/>
    </xf>
    <xf numFmtId="2" fontId="0" fillId="5" borderId="13" xfId="0" applyNumberFormat="1" applyFill="1" applyBorder="1" applyAlignment="1" applyProtection="1">
      <alignment horizontal="center"/>
    </xf>
    <xf numFmtId="2" fontId="0" fillId="5" borderId="13" xfId="0" applyNumberFormat="1" applyFill="1" applyBorder="1" applyAlignment="1" applyProtection="1">
      <alignment horizontal="left" wrapText="1"/>
    </xf>
    <xf numFmtId="165" fontId="1" fillId="5" borderId="3" xfId="0" applyNumberFormat="1" applyFont="1" applyFill="1" applyBorder="1" applyAlignment="1" applyProtection="1">
      <alignment horizontal="centerContinuous"/>
    </xf>
    <xf numFmtId="165" fontId="1" fillId="5" borderId="4" xfId="0" applyNumberFormat="1" applyFont="1" applyFill="1" applyBorder="1" applyAlignment="1" applyProtection="1">
      <alignment horizontal="centerContinuous"/>
    </xf>
    <xf numFmtId="2" fontId="1" fillId="5" borderId="4" xfId="0" applyNumberFormat="1" applyFont="1" applyFill="1" applyBorder="1" applyAlignment="1" applyProtection="1">
      <alignment horizontal="centerContinuous"/>
    </xf>
    <xf numFmtId="14" fontId="1" fillId="6" borderId="1" xfId="0" applyNumberFormat="1" applyFont="1" applyFill="1" applyBorder="1" applyAlignment="1" applyProtection="1">
      <alignment horizontal="center"/>
    </xf>
    <xf numFmtId="165" fontId="1" fillId="6" borderId="3" xfId="0" applyNumberFormat="1" applyFont="1" applyFill="1" applyBorder="1" applyAlignment="1" applyProtection="1">
      <alignment horizontal="centerContinuous"/>
    </xf>
    <xf numFmtId="165" fontId="1" fillId="6" borderId="4" xfId="0" applyNumberFormat="1" applyFont="1" applyFill="1" applyBorder="1" applyAlignment="1" applyProtection="1">
      <alignment horizontal="centerContinuous"/>
    </xf>
    <xf numFmtId="2" fontId="1" fillId="6" borderId="4" xfId="0" applyNumberFormat="1" applyFont="1" applyFill="1" applyBorder="1" applyAlignment="1" applyProtection="1">
      <alignment horizontal="centerContinuous"/>
    </xf>
    <xf numFmtId="1" fontId="0" fillId="6" borderId="1" xfId="0" applyNumberFormat="1" applyFill="1" applyBorder="1" applyAlignment="1" applyProtection="1">
      <alignment horizontal="center"/>
    </xf>
    <xf numFmtId="2" fontId="0" fillId="6" borderId="1" xfId="0" applyNumberFormat="1" applyFill="1" applyBorder="1" applyAlignment="1" applyProtection="1">
      <alignment horizontal="center"/>
    </xf>
    <xf numFmtId="2" fontId="0" fillId="6" borderId="1" xfId="0" applyNumberFormat="1" applyFill="1" applyBorder="1" applyAlignment="1" applyProtection="1">
      <alignment horizontal="left"/>
    </xf>
    <xf numFmtId="2" fontId="1" fillId="6" borderId="1" xfId="0" applyNumberFormat="1" applyFont="1" applyFill="1" applyBorder="1" applyAlignment="1" applyProtection="1">
      <alignment horizontal="center" wrapText="1"/>
    </xf>
    <xf numFmtId="14" fontId="1" fillId="6" borderId="9" xfId="0" applyNumberFormat="1" applyFont="1" applyFill="1" applyBorder="1" applyAlignment="1" applyProtection="1">
      <alignment horizontal="center"/>
    </xf>
    <xf numFmtId="2" fontId="1" fillId="6" borderId="9" xfId="0" applyNumberFormat="1" applyFont="1" applyFill="1" applyBorder="1" applyAlignment="1" applyProtection="1">
      <alignment horizontal="center" wrapText="1"/>
    </xf>
    <xf numFmtId="1" fontId="0" fillId="6" borderId="9" xfId="0" applyNumberFormat="1" applyFill="1" applyBorder="1" applyAlignment="1" applyProtection="1">
      <alignment horizontal="center"/>
    </xf>
    <xf numFmtId="2" fontId="0" fillId="6" borderId="9" xfId="0" applyNumberFormat="1" applyFill="1" applyBorder="1" applyAlignment="1" applyProtection="1">
      <alignment horizontal="center"/>
    </xf>
    <xf numFmtId="2" fontId="0" fillId="6" borderId="9" xfId="0" applyNumberFormat="1" applyFill="1" applyBorder="1" applyAlignment="1" applyProtection="1">
      <alignment horizontal="left"/>
    </xf>
    <xf numFmtId="14" fontId="1" fillId="6" borderId="10" xfId="0" applyNumberFormat="1" applyFont="1" applyFill="1" applyBorder="1" applyAlignment="1" applyProtection="1">
      <alignment horizontal="center"/>
    </xf>
    <xf numFmtId="1" fontId="0" fillId="6" borderId="10" xfId="0" applyNumberFormat="1" applyFill="1" applyBorder="1" applyAlignment="1" applyProtection="1">
      <alignment horizontal="center"/>
    </xf>
    <xf numFmtId="2" fontId="0" fillId="6" borderId="10" xfId="0" applyNumberFormat="1" applyFill="1" applyBorder="1" applyAlignment="1" applyProtection="1">
      <alignment horizontal="center"/>
    </xf>
    <xf numFmtId="2" fontId="0" fillId="6" borderId="10" xfId="0" applyNumberFormat="1" applyFill="1" applyBorder="1" applyAlignment="1" applyProtection="1">
      <alignment horizontal="left"/>
    </xf>
    <xf numFmtId="2" fontId="1" fillId="6" borderId="1" xfId="0" applyNumberFormat="1" applyFont="1" applyFill="1" applyBorder="1" applyAlignment="1" applyProtection="1">
      <alignment horizontal="center"/>
    </xf>
    <xf numFmtId="14" fontId="1" fillId="6" borderId="13" xfId="0" applyNumberFormat="1" applyFont="1" applyFill="1" applyBorder="1" applyAlignment="1" applyProtection="1">
      <alignment horizontal="center"/>
    </xf>
    <xf numFmtId="1" fontId="0" fillId="6" borderId="13" xfId="0" applyNumberFormat="1" applyFill="1" applyBorder="1" applyAlignment="1" applyProtection="1">
      <alignment horizontal="center"/>
    </xf>
    <xf numFmtId="2" fontId="0" fillId="6" borderId="13" xfId="0" applyNumberFormat="1" applyFill="1" applyBorder="1" applyAlignment="1" applyProtection="1">
      <alignment horizontal="center"/>
    </xf>
    <xf numFmtId="2" fontId="0" fillId="6" borderId="13" xfId="0" applyNumberFormat="1" applyFill="1" applyBorder="1" applyAlignment="1" applyProtection="1">
      <alignment horizontal="left"/>
    </xf>
    <xf numFmtId="14" fontId="1" fillId="7" borderId="9" xfId="0" applyNumberFormat="1" applyFont="1" applyFill="1" applyBorder="1" applyAlignment="1" applyProtection="1">
      <alignment horizontal="center"/>
    </xf>
    <xf numFmtId="2" fontId="1" fillId="7" borderId="9" xfId="0" applyNumberFormat="1" applyFont="1" applyFill="1" applyBorder="1" applyAlignment="1" applyProtection="1">
      <alignment horizontal="center" wrapText="1"/>
    </xf>
    <xf numFmtId="1" fontId="0" fillId="7" borderId="9" xfId="0" applyNumberFormat="1" applyFont="1" applyFill="1" applyBorder="1" applyAlignment="1" applyProtection="1">
      <alignment horizontal="center" wrapText="1"/>
    </xf>
    <xf numFmtId="2" fontId="0" fillId="7" borderId="9" xfId="0" applyNumberFormat="1" applyFont="1" applyFill="1" applyBorder="1" applyAlignment="1" applyProtection="1">
      <alignment horizontal="center" wrapText="1"/>
    </xf>
    <xf numFmtId="2" fontId="0" fillId="7" borderId="9" xfId="0" applyNumberFormat="1" applyFont="1" applyFill="1" applyBorder="1" applyAlignment="1" applyProtection="1">
      <alignment horizontal="left" wrapText="1"/>
    </xf>
    <xf numFmtId="14" fontId="1" fillId="7" borderId="1" xfId="0" applyNumberFormat="1" applyFont="1" applyFill="1" applyBorder="1" applyAlignment="1" applyProtection="1">
      <alignment horizontal="center"/>
    </xf>
    <xf numFmtId="2" fontId="1" fillId="7" borderId="1" xfId="0" applyNumberFormat="1" applyFont="1" applyFill="1" applyBorder="1" applyAlignment="1" applyProtection="1">
      <alignment horizontal="center" wrapText="1"/>
    </xf>
    <xf numFmtId="1" fontId="0" fillId="7" borderId="1" xfId="0" applyNumberFormat="1" applyFont="1" applyFill="1" applyBorder="1" applyAlignment="1" applyProtection="1">
      <alignment horizontal="center" wrapText="1"/>
    </xf>
    <xf numFmtId="2" fontId="0" fillId="7" borderId="1" xfId="0" applyNumberFormat="1" applyFont="1" applyFill="1" applyBorder="1" applyAlignment="1" applyProtection="1">
      <alignment horizontal="center" wrapText="1"/>
    </xf>
    <xf numFmtId="2" fontId="0" fillId="7" borderId="1" xfId="0" applyNumberFormat="1" applyFont="1" applyFill="1" applyBorder="1" applyAlignment="1" applyProtection="1">
      <alignment horizontal="left" wrapText="1"/>
    </xf>
    <xf numFmtId="14" fontId="1" fillId="7" borderId="10" xfId="0" applyNumberFormat="1" applyFont="1" applyFill="1" applyBorder="1" applyAlignment="1" applyProtection="1">
      <alignment horizontal="center"/>
    </xf>
    <xf numFmtId="1" fontId="0" fillId="7" borderId="10" xfId="0" applyNumberFormat="1" applyFont="1" applyFill="1" applyBorder="1" applyAlignment="1" applyProtection="1">
      <alignment horizontal="center" wrapText="1"/>
    </xf>
    <xf numFmtId="2" fontId="0" fillId="7" borderId="10" xfId="0" applyNumberFormat="1" applyFont="1" applyFill="1" applyBorder="1" applyAlignment="1" applyProtection="1">
      <alignment horizontal="center" wrapText="1"/>
    </xf>
    <xf numFmtId="2" fontId="0" fillId="7" borderId="10" xfId="0" applyNumberFormat="1" applyFont="1" applyFill="1" applyBorder="1" applyAlignment="1" applyProtection="1">
      <alignment horizontal="left" wrapText="1"/>
    </xf>
    <xf numFmtId="1" fontId="0" fillId="7" borderId="13" xfId="0" applyNumberFormat="1" applyFont="1" applyFill="1" applyBorder="1" applyAlignment="1" applyProtection="1">
      <alignment horizontal="center" wrapText="1"/>
    </xf>
    <xf numFmtId="2" fontId="0" fillId="7" borderId="13" xfId="0" applyNumberFormat="1" applyFont="1" applyFill="1" applyBorder="1" applyAlignment="1" applyProtection="1">
      <alignment horizontal="center" wrapText="1"/>
    </xf>
    <xf numFmtId="14" fontId="1" fillId="8" borderId="1" xfId="0" applyNumberFormat="1" applyFont="1" applyFill="1" applyBorder="1" applyAlignment="1" applyProtection="1">
      <alignment horizontal="center"/>
    </xf>
    <xf numFmtId="2" fontId="1" fillId="8" borderId="1" xfId="0" applyNumberFormat="1" applyFont="1" applyFill="1" applyBorder="1" applyAlignment="1" applyProtection="1">
      <alignment horizontal="center" wrapText="1"/>
    </xf>
    <xf numFmtId="1" fontId="0" fillId="8" borderId="1" xfId="0" applyNumberFormat="1" applyFont="1" applyFill="1" applyBorder="1" applyAlignment="1" applyProtection="1">
      <alignment horizontal="center" wrapText="1"/>
    </xf>
    <xf numFmtId="2" fontId="0" fillId="8" borderId="1" xfId="0" applyNumberFormat="1" applyFont="1" applyFill="1" applyBorder="1" applyAlignment="1" applyProtection="1">
      <alignment horizontal="center" wrapText="1"/>
    </xf>
    <xf numFmtId="2" fontId="0" fillId="8" borderId="1" xfId="0" applyNumberFormat="1" applyFont="1" applyFill="1" applyBorder="1" applyAlignment="1" applyProtection="1">
      <alignment horizontal="left" wrapText="1"/>
    </xf>
    <xf numFmtId="14" fontId="1" fillId="8" borderId="9" xfId="0" applyNumberFormat="1" applyFont="1" applyFill="1" applyBorder="1" applyAlignment="1" applyProtection="1">
      <alignment horizontal="center"/>
    </xf>
    <xf numFmtId="2" fontId="1" fillId="8" borderId="9" xfId="0" applyNumberFormat="1" applyFont="1" applyFill="1" applyBorder="1" applyAlignment="1" applyProtection="1">
      <alignment horizontal="center" wrapText="1"/>
    </xf>
    <xf numFmtId="1" fontId="0" fillId="8" borderId="9" xfId="0" applyNumberFormat="1" applyFont="1" applyFill="1" applyBorder="1" applyAlignment="1" applyProtection="1">
      <alignment horizontal="center" wrapText="1"/>
    </xf>
    <xf numFmtId="2" fontId="0" fillId="8" borderId="9" xfId="0" applyNumberFormat="1" applyFont="1" applyFill="1" applyBorder="1" applyAlignment="1" applyProtection="1">
      <alignment horizontal="center" wrapText="1"/>
    </xf>
    <xf numFmtId="2" fontId="0" fillId="8" borderId="9" xfId="0" applyNumberFormat="1" applyFont="1" applyFill="1" applyBorder="1" applyAlignment="1" applyProtection="1">
      <alignment horizontal="left" wrapText="1"/>
    </xf>
    <xf numFmtId="14" fontId="1" fillId="8" borderId="13" xfId="0" applyNumberFormat="1" applyFont="1" applyFill="1" applyBorder="1" applyAlignment="1" applyProtection="1">
      <alignment horizontal="center"/>
    </xf>
    <xf numFmtId="1" fontId="0" fillId="8" borderId="13" xfId="0" applyNumberFormat="1" applyFont="1" applyFill="1" applyBorder="1" applyAlignment="1" applyProtection="1">
      <alignment horizontal="center" wrapText="1"/>
    </xf>
    <xf numFmtId="2" fontId="0" fillId="8" borderId="13" xfId="0" applyNumberFormat="1" applyFont="1" applyFill="1" applyBorder="1" applyAlignment="1" applyProtection="1">
      <alignment horizontal="center" wrapText="1"/>
    </xf>
    <xf numFmtId="2" fontId="0" fillId="8" borderId="13" xfId="0" applyNumberFormat="1" applyFont="1" applyFill="1" applyBorder="1" applyAlignment="1" applyProtection="1">
      <alignment horizontal="left" wrapText="1"/>
    </xf>
    <xf numFmtId="14" fontId="1" fillId="8" borderId="10" xfId="0" applyNumberFormat="1" applyFont="1" applyFill="1" applyBorder="1" applyAlignment="1" applyProtection="1">
      <alignment horizontal="center"/>
    </xf>
    <xf numFmtId="1" fontId="0" fillId="8" borderId="10" xfId="0" applyNumberFormat="1" applyFont="1" applyFill="1" applyBorder="1" applyAlignment="1" applyProtection="1">
      <alignment horizontal="center" wrapText="1"/>
    </xf>
    <xf numFmtId="2" fontId="0" fillId="8" borderId="10" xfId="0" applyNumberFormat="1" applyFont="1" applyFill="1" applyBorder="1" applyAlignment="1" applyProtection="1">
      <alignment horizontal="center" wrapText="1"/>
    </xf>
    <xf numFmtId="2" fontId="0" fillId="8" borderId="10" xfId="0" applyNumberFormat="1" applyFont="1" applyFill="1" applyBorder="1" applyAlignment="1" applyProtection="1">
      <alignment horizontal="left" wrapText="1"/>
    </xf>
    <xf numFmtId="2" fontId="1" fillId="3" borderId="13" xfId="0" applyNumberFormat="1" applyFont="1" applyFill="1" applyBorder="1" applyAlignment="1" applyProtection="1">
      <alignment horizontal="center" wrapText="1"/>
    </xf>
    <xf numFmtId="2" fontId="0" fillId="3" borderId="1" xfId="0" applyNumberFormat="1" applyFont="1" applyFill="1" applyBorder="1" applyAlignment="1" applyProtection="1">
      <alignment horizontal="left" wrapText="1"/>
    </xf>
    <xf numFmtId="14" fontId="1" fillId="9" borderId="1" xfId="0" applyNumberFormat="1" applyFont="1" applyFill="1" applyBorder="1" applyAlignment="1" applyProtection="1">
      <alignment horizontal="center"/>
    </xf>
    <xf numFmtId="2" fontId="1" fillId="9" borderId="1" xfId="0" applyNumberFormat="1" applyFont="1" applyFill="1" applyBorder="1" applyAlignment="1" applyProtection="1">
      <alignment horizontal="center" wrapText="1"/>
    </xf>
    <xf numFmtId="1" fontId="0" fillId="9" borderId="1" xfId="0" applyNumberFormat="1" applyFill="1" applyBorder="1" applyAlignment="1" applyProtection="1">
      <alignment horizontal="center"/>
    </xf>
    <xf numFmtId="2" fontId="0" fillId="9" borderId="1" xfId="0" applyNumberFormat="1" applyFill="1" applyBorder="1" applyAlignment="1" applyProtection="1">
      <alignment horizontal="center"/>
    </xf>
    <xf numFmtId="2" fontId="0" fillId="9" borderId="1" xfId="0" applyNumberFormat="1" applyFill="1" applyBorder="1" applyAlignment="1" applyProtection="1">
      <alignment horizontal="left"/>
    </xf>
    <xf numFmtId="14" fontId="1" fillId="9" borderId="9" xfId="0" applyNumberFormat="1" applyFont="1" applyFill="1" applyBorder="1" applyAlignment="1" applyProtection="1">
      <alignment horizontal="center"/>
    </xf>
    <xf numFmtId="2" fontId="1" fillId="9" borderId="9" xfId="0" applyNumberFormat="1" applyFont="1" applyFill="1" applyBorder="1" applyAlignment="1" applyProtection="1">
      <alignment horizontal="center" wrapText="1"/>
    </xf>
    <xf numFmtId="1" fontId="0" fillId="9" borderId="9" xfId="0" applyNumberFormat="1" applyFill="1" applyBorder="1" applyAlignment="1" applyProtection="1">
      <alignment horizontal="center"/>
    </xf>
    <xf numFmtId="2" fontId="0" fillId="9" borderId="9" xfId="0" applyNumberFormat="1" applyFill="1" applyBorder="1" applyAlignment="1" applyProtection="1">
      <alignment horizontal="center"/>
    </xf>
    <xf numFmtId="2" fontId="0" fillId="9" borderId="9" xfId="0" applyNumberFormat="1" applyFill="1" applyBorder="1" applyAlignment="1" applyProtection="1">
      <alignment horizontal="left"/>
    </xf>
    <xf numFmtId="14" fontId="1" fillId="9" borderId="13" xfId="0" applyNumberFormat="1" applyFont="1" applyFill="1" applyBorder="1" applyAlignment="1" applyProtection="1">
      <alignment horizontal="center"/>
    </xf>
    <xf numFmtId="1" fontId="0" fillId="9" borderId="13" xfId="0" applyNumberFormat="1" applyFill="1" applyBorder="1" applyAlignment="1" applyProtection="1">
      <alignment horizontal="center"/>
    </xf>
    <xf numFmtId="2" fontId="0" fillId="9" borderId="13" xfId="0" applyNumberFormat="1" applyFill="1" applyBorder="1" applyAlignment="1" applyProtection="1">
      <alignment horizontal="center"/>
    </xf>
    <xf numFmtId="2" fontId="0" fillId="9" borderId="13" xfId="0" applyNumberFormat="1" applyFill="1" applyBorder="1" applyAlignment="1" applyProtection="1">
      <alignment horizontal="left"/>
    </xf>
    <xf numFmtId="14" fontId="1" fillId="9" borderId="10" xfId="0" applyNumberFormat="1" applyFont="1" applyFill="1" applyBorder="1" applyAlignment="1" applyProtection="1">
      <alignment horizontal="center"/>
    </xf>
    <xf numFmtId="1" fontId="0" fillId="9" borderId="10" xfId="0" applyNumberFormat="1" applyFill="1" applyBorder="1" applyAlignment="1" applyProtection="1">
      <alignment horizontal="center"/>
    </xf>
    <xf numFmtId="2" fontId="0" fillId="9" borderId="10" xfId="0" applyNumberFormat="1" applyFill="1" applyBorder="1" applyAlignment="1" applyProtection="1">
      <alignment horizontal="center"/>
    </xf>
    <xf numFmtId="2" fontId="0" fillId="9" borderId="10" xfId="0" applyNumberFormat="1" applyFill="1" applyBorder="1" applyAlignment="1" applyProtection="1">
      <alignment horizontal="left"/>
    </xf>
    <xf numFmtId="165" fontId="1" fillId="9" borderId="3" xfId="0" applyNumberFormat="1" applyFont="1" applyFill="1" applyBorder="1" applyAlignment="1" applyProtection="1">
      <alignment horizontal="centerContinuous"/>
    </xf>
    <xf numFmtId="165" fontId="1" fillId="9" borderId="4" xfId="0" applyNumberFormat="1" applyFont="1" applyFill="1" applyBorder="1" applyAlignment="1" applyProtection="1">
      <alignment horizontal="centerContinuous"/>
    </xf>
    <xf numFmtId="2" fontId="1" fillId="9" borderId="4" xfId="0" applyNumberFormat="1" applyFont="1" applyFill="1" applyBorder="1" applyAlignment="1" applyProtection="1">
      <alignment horizontal="centerContinuous"/>
    </xf>
    <xf numFmtId="2" fontId="1" fillId="4" borderId="13" xfId="0" applyNumberFormat="1" applyFont="1" applyFill="1" applyBorder="1" applyAlignment="1" applyProtection="1">
      <alignment horizontal="center" wrapText="1"/>
    </xf>
    <xf numFmtId="2" fontId="1" fillId="4" borderId="1" xfId="0" applyNumberFormat="1" applyFont="1" applyFill="1" applyBorder="1" applyAlignment="1" applyProtection="1">
      <alignment horizontal="center" wrapText="1"/>
    </xf>
    <xf numFmtId="0" fontId="1" fillId="0" borderId="0" xfId="0" applyFont="1" applyAlignment="1" applyProtection="1">
      <alignment horizontal="left" wrapText="1"/>
    </xf>
    <xf numFmtId="1" fontId="2" fillId="0" borderId="0" xfId="0" applyNumberFormat="1" applyFont="1" applyAlignment="1">
      <alignment horizontal="center"/>
    </xf>
    <xf numFmtId="1" fontId="1" fillId="0" borderId="0" xfId="0" applyNumberFormat="1" applyFont="1" applyAlignment="1">
      <alignment horizontal="center"/>
    </xf>
    <xf numFmtId="20" fontId="2" fillId="0" borderId="0" xfId="0" applyNumberFormat="1" applyFont="1" applyAlignment="1">
      <alignment horizontal="center"/>
    </xf>
    <xf numFmtId="20" fontId="1" fillId="0" borderId="0" xfId="0" applyNumberFormat="1" applyFont="1" applyAlignment="1">
      <alignment horizontal="center"/>
    </xf>
    <xf numFmtId="20" fontId="1" fillId="4" borderId="4" xfId="0" applyNumberFormat="1" applyFont="1" applyFill="1" applyBorder="1" applyAlignment="1" applyProtection="1">
      <alignment horizontal="centerContinuous"/>
    </xf>
    <xf numFmtId="0" fontId="0" fillId="0" borderId="0" xfId="0" applyProtection="1"/>
    <xf numFmtId="20" fontId="1" fillId="2" borderId="2" xfId="0" applyNumberFormat="1" applyFont="1" applyFill="1" applyBorder="1" applyAlignment="1" applyProtection="1">
      <alignment horizontal="centerContinuous"/>
    </xf>
    <xf numFmtId="2" fontId="0" fillId="0" borderId="0" xfId="0" applyNumberFormat="1" applyProtection="1"/>
    <xf numFmtId="20" fontId="1" fillId="2" borderId="18" xfId="0" applyNumberFormat="1" applyFont="1" applyFill="1" applyBorder="1" applyAlignment="1" applyProtection="1">
      <alignment horizontal="centerContinuous"/>
    </xf>
    <xf numFmtId="49" fontId="1" fillId="2" borderId="17" xfId="0" applyNumberFormat="1" applyFont="1" applyFill="1" applyBorder="1" applyAlignment="1" applyProtection="1">
      <alignment horizontal="centerContinuous"/>
    </xf>
    <xf numFmtId="49" fontId="1" fillId="2" borderId="11" xfId="0" applyNumberFormat="1" applyFont="1" applyFill="1" applyBorder="1" applyAlignment="1" applyProtection="1">
      <alignment horizontal="centerContinuous"/>
    </xf>
    <xf numFmtId="49" fontId="1" fillId="3" borderId="3" xfId="0" applyNumberFormat="1" applyFont="1" applyFill="1" applyBorder="1" applyAlignment="1" applyProtection="1">
      <alignment horizontal="centerContinuous"/>
    </xf>
    <xf numFmtId="49" fontId="1" fillId="4" borderId="3" xfId="0" applyNumberFormat="1" applyFont="1" applyFill="1" applyBorder="1" applyAlignment="1" applyProtection="1">
      <alignment horizontal="centerContinuous"/>
    </xf>
    <xf numFmtId="49" fontId="1" fillId="5" borderId="3" xfId="0" applyNumberFormat="1" applyFont="1" applyFill="1" applyBorder="1" applyAlignment="1" applyProtection="1">
      <alignment horizontal="centerContinuous"/>
    </xf>
    <xf numFmtId="49" fontId="1" fillId="6" borderId="3" xfId="0" applyNumberFormat="1" applyFont="1" applyFill="1" applyBorder="1" applyAlignment="1" applyProtection="1">
      <alignment horizontal="centerContinuous"/>
    </xf>
    <xf numFmtId="49" fontId="1" fillId="9" borderId="3" xfId="0" applyNumberFormat="1" applyFont="1" applyFill="1" applyBorder="1" applyAlignment="1" applyProtection="1">
      <alignment horizontal="centerContinuous"/>
    </xf>
    <xf numFmtId="2" fontId="1" fillId="3" borderId="3" xfId="0" applyNumberFormat="1" applyFont="1" applyFill="1" applyBorder="1" applyAlignment="1" applyProtection="1">
      <alignment horizontal="centerContinuous"/>
    </xf>
    <xf numFmtId="2" fontId="1" fillId="4" borderId="3" xfId="0" applyNumberFormat="1" applyFont="1" applyFill="1" applyBorder="1" applyAlignment="1" applyProtection="1">
      <alignment horizontal="centerContinuous"/>
    </xf>
    <xf numFmtId="2" fontId="1" fillId="5" borderId="3" xfId="0" applyNumberFormat="1" applyFont="1" applyFill="1" applyBorder="1" applyAlignment="1" applyProtection="1">
      <alignment horizontal="centerContinuous"/>
    </xf>
    <xf numFmtId="2" fontId="1" fillId="6" borderId="3" xfId="0" applyNumberFormat="1" applyFont="1" applyFill="1" applyBorder="1" applyAlignment="1" applyProtection="1">
      <alignment horizontal="centerContinuous"/>
    </xf>
    <xf numFmtId="2" fontId="1" fillId="9" borderId="3" xfId="0" applyNumberFormat="1" applyFont="1" applyFill="1" applyBorder="1" applyAlignment="1" applyProtection="1">
      <alignment horizontal="centerContinuous"/>
    </xf>
    <xf numFmtId="1" fontId="1" fillId="5" borderId="1" xfId="0" applyNumberFormat="1" applyFont="1" applyFill="1" applyBorder="1" applyAlignment="1" applyProtection="1">
      <alignment horizontal="center" wrapText="1"/>
    </xf>
    <xf numFmtId="1" fontId="1" fillId="2" borderId="17" xfId="0" applyNumberFormat="1" applyFont="1" applyFill="1" applyBorder="1" applyAlignment="1" applyProtection="1">
      <alignment horizontal="centerContinuous"/>
    </xf>
    <xf numFmtId="1" fontId="1" fillId="2" borderId="11" xfId="0" applyNumberFormat="1" applyFont="1" applyFill="1" applyBorder="1" applyAlignment="1" applyProtection="1">
      <alignment horizontal="centerContinuous"/>
    </xf>
    <xf numFmtId="1" fontId="1" fillId="3" borderId="3" xfId="0" applyNumberFormat="1" applyFont="1" applyFill="1" applyBorder="1" applyAlignment="1" applyProtection="1">
      <alignment horizontal="centerContinuous"/>
    </xf>
    <xf numFmtId="1" fontId="1" fillId="4" borderId="3" xfId="0" applyNumberFormat="1" applyFont="1" applyFill="1" applyBorder="1" applyAlignment="1" applyProtection="1">
      <alignment horizontal="centerContinuous"/>
    </xf>
    <xf numFmtId="1" fontId="1" fillId="5" borderId="3" xfId="0" applyNumberFormat="1" applyFont="1" applyFill="1" applyBorder="1" applyAlignment="1" applyProtection="1">
      <alignment horizontal="centerContinuous"/>
    </xf>
    <xf numFmtId="1" fontId="1" fillId="6" borderId="3" xfId="0" applyNumberFormat="1" applyFont="1" applyFill="1" applyBorder="1" applyAlignment="1" applyProtection="1">
      <alignment horizontal="centerContinuous"/>
    </xf>
    <xf numFmtId="1" fontId="1" fillId="9" borderId="3" xfId="0" applyNumberFormat="1" applyFont="1" applyFill="1" applyBorder="1" applyAlignment="1" applyProtection="1">
      <alignment horizontal="centerContinuous"/>
    </xf>
    <xf numFmtId="1" fontId="1" fillId="3" borderId="5" xfId="0" applyNumberFormat="1" applyFont="1" applyFill="1" applyBorder="1" applyAlignment="1" applyProtection="1">
      <alignment horizontal="centerContinuous"/>
    </xf>
    <xf numFmtId="1" fontId="1" fillId="4" borderId="5" xfId="0" applyNumberFormat="1" applyFont="1" applyFill="1" applyBorder="1" applyAlignment="1" applyProtection="1">
      <alignment horizontal="centerContinuous"/>
    </xf>
    <xf numFmtId="1" fontId="1" fillId="5" borderId="5" xfId="0" applyNumberFormat="1" applyFont="1" applyFill="1" applyBorder="1" applyAlignment="1" applyProtection="1">
      <alignment horizontal="centerContinuous"/>
    </xf>
    <xf numFmtId="1" fontId="1" fillId="6" borderId="5" xfId="0" applyNumberFormat="1" applyFont="1" applyFill="1" applyBorder="1" applyAlignment="1" applyProtection="1">
      <alignment horizontal="centerContinuous"/>
    </xf>
    <xf numFmtId="1" fontId="1" fillId="9" borderId="5" xfId="0" applyNumberFormat="1" applyFont="1" applyFill="1" applyBorder="1" applyAlignment="1" applyProtection="1">
      <alignment horizontal="centerContinuous"/>
    </xf>
    <xf numFmtId="2" fontId="1" fillId="11" borderId="11" xfId="0" applyNumberFormat="1" applyFont="1" applyFill="1" applyBorder="1" applyAlignment="1" applyProtection="1">
      <alignment horizontal="centerContinuous"/>
    </xf>
    <xf numFmtId="2" fontId="0" fillId="4" borderId="26" xfId="0" applyNumberFormat="1" applyFill="1" applyBorder="1" applyAlignment="1" applyProtection="1">
      <alignment horizontal="left" wrapText="1"/>
    </xf>
    <xf numFmtId="2" fontId="0" fillId="4" borderId="33" xfId="0" applyNumberFormat="1" applyFill="1" applyBorder="1" applyAlignment="1" applyProtection="1">
      <alignment horizontal="left" wrapText="1"/>
    </xf>
    <xf numFmtId="2" fontId="0" fillId="4" borderId="28" xfId="0" applyNumberFormat="1" applyFill="1" applyBorder="1" applyAlignment="1" applyProtection="1">
      <alignment horizontal="left"/>
    </xf>
    <xf numFmtId="14" fontId="1" fillId="4" borderId="27" xfId="0" applyNumberFormat="1" applyFont="1" applyFill="1" applyBorder="1" applyAlignment="1" applyProtection="1">
      <alignment horizontal="center"/>
    </xf>
    <xf numFmtId="165" fontId="1" fillId="4" borderId="17" xfId="0" applyNumberFormat="1" applyFont="1" applyFill="1" applyBorder="1" applyAlignment="1" applyProtection="1">
      <alignment horizontal="centerContinuous"/>
    </xf>
    <xf numFmtId="165" fontId="1" fillId="4" borderId="18" xfId="0" applyNumberFormat="1" applyFont="1" applyFill="1" applyBorder="1" applyAlignment="1" applyProtection="1">
      <alignment horizontal="centerContinuous"/>
    </xf>
    <xf numFmtId="2" fontId="1" fillId="4" borderId="18" xfId="0" applyNumberFormat="1" applyFont="1" applyFill="1" applyBorder="1" applyAlignment="1" applyProtection="1">
      <alignment horizontal="centerContinuous"/>
    </xf>
    <xf numFmtId="1" fontId="1" fillId="4" borderId="17" xfId="0" applyNumberFormat="1" applyFont="1" applyFill="1" applyBorder="1" applyAlignment="1" applyProtection="1">
      <alignment horizontal="centerContinuous"/>
    </xf>
    <xf numFmtId="1" fontId="1" fillId="4" borderId="19" xfId="0" applyNumberFormat="1" applyFont="1" applyFill="1" applyBorder="1" applyAlignment="1" applyProtection="1">
      <alignment horizontal="centerContinuous"/>
    </xf>
    <xf numFmtId="2" fontId="0" fillId="4" borderId="30" xfId="0" applyNumberFormat="1" applyFill="1" applyBorder="1" applyAlignment="1" applyProtection="1">
      <alignment horizontal="left"/>
    </xf>
    <xf numFmtId="165" fontId="1" fillId="5" borderId="11" xfId="0" applyNumberFormat="1" applyFont="1" applyFill="1" applyBorder="1" applyAlignment="1" applyProtection="1">
      <alignment horizontal="centerContinuous"/>
    </xf>
    <xf numFmtId="165" fontId="1" fillId="5" borderId="2" xfId="0" applyNumberFormat="1" applyFont="1" applyFill="1" applyBorder="1" applyAlignment="1" applyProtection="1">
      <alignment horizontal="centerContinuous"/>
    </xf>
    <xf numFmtId="2" fontId="1" fillId="5" borderId="2" xfId="0" applyNumberFormat="1" applyFont="1" applyFill="1" applyBorder="1" applyAlignment="1" applyProtection="1">
      <alignment horizontal="centerContinuous"/>
    </xf>
    <xf numFmtId="1" fontId="1" fillId="5" borderId="11" xfId="0" applyNumberFormat="1" applyFont="1" applyFill="1" applyBorder="1" applyAlignment="1" applyProtection="1">
      <alignment horizontal="centerContinuous"/>
    </xf>
    <xf numFmtId="1" fontId="1" fillId="5" borderId="12" xfId="0" applyNumberFormat="1" applyFont="1" applyFill="1" applyBorder="1" applyAlignment="1" applyProtection="1">
      <alignment horizontal="centerContinuous"/>
    </xf>
    <xf numFmtId="165" fontId="1" fillId="5" borderId="21" xfId="0" applyNumberFormat="1" applyFont="1" applyFill="1" applyBorder="1" applyAlignment="1" applyProtection="1">
      <alignment horizontal="centerContinuous"/>
    </xf>
    <xf numFmtId="165" fontId="1" fillId="5" borderId="23" xfId="0" applyNumberFormat="1" applyFont="1" applyFill="1" applyBorder="1" applyAlignment="1" applyProtection="1">
      <alignment horizontal="centerContinuous"/>
    </xf>
    <xf numFmtId="2" fontId="1" fillId="5" borderId="23" xfId="0" applyNumberFormat="1" applyFont="1" applyFill="1" applyBorder="1" applyAlignment="1" applyProtection="1">
      <alignment horizontal="centerContinuous"/>
    </xf>
    <xf numFmtId="1" fontId="1" fillId="5" borderId="21" xfId="0" applyNumberFormat="1" applyFont="1" applyFill="1" applyBorder="1" applyAlignment="1" applyProtection="1">
      <alignment horizontal="centerContinuous"/>
    </xf>
    <xf numFmtId="1" fontId="1" fillId="5" borderId="24" xfId="0" applyNumberFormat="1" applyFont="1" applyFill="1" applyBorder="1" applyAlignment="1" applyProtection="1">
      <alignment horizontal="centerContinuous"/>
    </xf>
    <xf numFmtId="2" fontId="0" fillId="5" borderId="26" xfId="0" applyNumberFormat="1" applyFill="1" applyBorder="1" applyAlignment="1" applyProtection="1">
      <alignment horizontal="left"/>
    </xf>
    <xf numFmtId="14" fontId="1" fillId="5" borderId="27" xfId="0" applyNumberFormat="1" applyFont="1" applyFill="1" applyBorder="1" applyAlignment="1" applyProtection="1">
      <alignment horizontal="center"/>
    </xf>
    <xf numFmtId="2" fontId="0" fillId="5" borderId="28" xfId="0" applyNumberFormat="1" applyFill="1" applyBorder="1" applyAlignment="1" applyProtection="1">
      <alignment horizontal="left"/>
    </xf>
    <xf numFmtId="165" fontId="1" fillId="5" borderId="17" xfId="0" applyNumberFormat="1" applyFont="1" applyFill="1" applyBorder="1" applyAlignment="1" applyProtection="1">
      <alignment horizontal="centerContinuous"/>
    </xf>
    <xf numFmtId="165" fontId="1" fillId="5" borderId="18" xfId="0" applyNumberFormat="1" applyFont="1" applyFill="1" applyBorder="1" applyAlignment="1" applyProtection="1">
      <alignment horizontal="centerContinuous"/>
    </xf>
    <xf numFmtId="2" fontId="1" fillId="5" borderId="18" xfId="0" applyNumberFormat="1" applyFont="1" applyFill="1" applyBorder="1" applyAlignment="1" applyProtection="1">
      <alignment horizontal="centerContinuous"/>
    </xf>
    <xf numFmtId="1" fontId="1" fillId="5" borderId="17" xfId="0" applyNumberFormat="1" applyFont="1" applyFill="1" applyBorder="1" applyAlignment="1" applyProtection="1">
      <alignment horizontal="centerContinuous"/>
    </xf>
    <xf numFmtId="1" fontId="1" fillId="5" borderId="19" xfId="0" applyNumberFormat="1" applyFont="1" applyFill="1" applyBorder="1" applyAlignment="1" applyProtection="1">
      <alignment horizontal="centerContinuous"/>
    </xf>
    <xf numFmtId="2" fontId="0" fillId="5" borderId="30" xfId="0" applyNumberFormat="1" applyFill="1" applyBorder="1" applyAlignment="1" applyProtection="1">
      <alignment horizontal="left"/>
    </xf>
    <xf numFmtId="49" fontId="1" fillId="5" borderId="11" xfId="0" applyNumberFormat="1" applyFont="1" applyFill="1" applyBorder="1" applyAlignment="1" applyProtection="1">
      <alignment horizontal="centerContinuous"/>
    </xf>
    <xf numFmtId="49" fontId="1" fillId="5" borderId="17" xfId="0" applyNumberFormat="1" applyFont="1" applyFill="1" applyBorder="1" applyAlignment="1" applyProtection="1">
      <alignment horizontal="centerContinuous"/>
    </xf>
    <xf numFmtId="2" fontId="0" fillId="7" borderId="26" xfId="0" applyNumberFormat="1" applyFont="1" applyFill="1" applyBorder="1" applyAlignment="1" applyProtection="1">
      <alignment horizontal="left" wrapText="1"/>
    </xf>
    <xf numFmtId="2" fontId="0" fillId="7" borderId="28" xfId="0" applyNumberFormat="1" applyFont="1" applyFill="1" applyBorder="1" applyAlignment="1" applyProtection="1">
      <alignment horizontal="left" wrapText="1"/>
    </xf>
    <xf numFmtId="2" fontId="0" fillId="7" borderId="30" xfId="0" applyNumberFormat="1" applyFont="1" applyFill="1" applyBorder="1" applyAlignment="1" applyProtection="1">
      <alignment horizontal="left" wrapText="1"/>
    </xf>
    <xf numFmtId="2" fontId="0" fillId="7" borderId="20" xfId="0" applyNumberFormat="1" applyFont="1" applyFill="1" applyBorder="1" applyAlignment="1" applyProtection="1">
      <alignment horizontal="left" wrapText="1"/>
    </xf>
    <xf numFmtId="2" fontId="0" fillId="3" borderId="26" xfId="0" applyNumberFormat="1" applyFill="1" applyBorder="1" applyAlignment="1" applyProtection="1">
      <alignment horizontal="left"/>
    </xf>
    <xf numFmtId="2" fontId="0" fillId="3" borderId="28" xfId="0" applyNumberFormat="1" applyFill="1" applyBorder="1" applyAlignment="1" applyProtection="1">
      <alignment horizontal="left"/>
    </xf>
    <xf numFmtId="2" fontId="0" fillId="3" borderId="30" xfId="0" applyNumberFormat="1" applyFill="1" applyBorder="1" applyAlignment="1" applyProtection="1">
      <alignment horizontal="left"/>
    </xf>
    <xf numFmtId="165" fontId="0" fillId="0" borderId="0" xfId="0" applyNumberFormat="1" applyBorder="1" applyProtection="1"/>
    <xf numFmtId="20" fontId="0" fillId="0" borderId="0" xfId="0" applyNumberFormat="1" applyBorder="1" applyProtection="1"/>
    <xf numFmtId="1" fontId="0" fillId="0" borderId="0" xfId="0" applyNumberFormat="1" applyBorder="1" applyProtection="1"/>
    <xf numFmtId="165" fontId="0" fillId="12" borderId="6" xfId="0" applyNumberFormat="1" applyFill="1" applyBorder="1" applyAlignment="1" applyProtection="1">
      <alignment horizontal="center"/>
    </xf>
    <xf numFmtId="165" fontId="1" fillId="0" borderId="0" xfId="0" applyNumberFormat="1" applyFont="1" applyBorder="1" applyAlignment="1" applyProtection="1">
      <alignment horizontal="right"/>
    </xf>
    <xf numFmtId="1" fontId="1" fillId="0" borderId="0" xfId="0" applyNumberFormat="1" applyFont="1" applyBorder="1" applyAlignment="1" applyProtection="1">
      <alignment horizontal="left"/>
    </xf>
    <xf numFmtId="1" fontId="0" fillId="0" borderId="0" xfId="0" applyNumberFormat="1" applyFont="1" applyBorder="1" applyProtection="1"/>
    <xf numFmtId="1" fontId="0" fillId="0" borderId="7" xfId="0" applyNumberFormat="1" applyBorder="1" applyProtection="1"/>
    <xf numFmtId="165" fontId="1" fillId="5" borderId="1" xfId="0" applyNumberFormat="1" applyFont="1" applyFill="1" applyBorder="1" applyAlignment="1" applyProtection="1">
      <alignment horizontal="center"/>
    </xf>
    <xf numFmtId="20" fontId="1" fillId="10" borderId="10" xfId="0" applyNumberFormat="1" applyFont="1" applyFill="1" applyBorder="1" applyAlignment="1" applyProtection="1">
      <alignment horizontal="center"/>
    </xf>
    <xf numFmtId="1" fontId="1" fillId="5" borderId="1" xfId="0" applyNumberFormat="1" applyFont="1" applyFill="1" applyBorder="1" applyAlignment="1" applyProtection="1">
      <alignment horizontal="center"/>
    </xf>
    <xf numFmtId="20" fontId="1" fillId="10" borderId="1" xfId="0" applyNumberFormat="1" applyFont="1" applyFill="1" applyBorder="1" applyAlignment="1" applyProtection="1">
      <alignment horizontal="center" wrapText="1"/>
    </xf>
    <xf numFmtId="14" fontId="1" fillId="10" borderId="20" xfId="0" applyNumberFormat="1" applyFont="1" applyFill="1" applyBorder="1" applyAlignment="1" applyProtection="1">
      <alignment horizontal="center" wrapText="1"/>
    </xf>
    <xf numFmtId="2" fontId="0" fillId="2" borderId="19" xfId="0" applyNumberFormat="1" applyFill="1" applyBorder="1" applyAlignment="1" applyProtection="1">
      <alignment horizontal="center"/>
    </xf>
    <xf numFmtId="2" fontId="0" fillId="11" borderId="9" xfId="0" applyNumberFormat="1" applyFill="1" applyBorder="1" applyAlignment="1" applyProtection="1">
      <alignment horizontal="center"/>
    </xf>
    <xf numFmtId="2" fontId="0" fillId="2" borderId="3" xfId="0" applyNumberFormat="1" applyFill="1" applyBorder="1" applyAlignment="1" applyProtection="1">
      <alignment horizontal="center"/>
    </xf>
    <xf numFmtId="165" fontId="1" fillId="11" borderId="1" xfId="0" applyNumberFormat="1" applyFont="1" applyFill="1" applyBorder="1" applyAlignment="1" applyProtection="1">
      <alignment horizontal="center" wrapText="1"/>
    </xf>
    <xf numFmtId="1" fontId="1" fillId="11" borderId="1" xfId="0" applyNumberFormat="1" applyFont="1" applyFill="1" applyBorder="1" applyAlignment="1" applyProtection="1">
      <alignment horizontal="center" wrapText="1"/>
    </xf>
    <xf numFmtId="1" fontId="1" fillId="2" borderId="1" xfId="0" applyNumberFormat="1" applyFont="1" applyFill="1" applyBorder="1" applyAlignment="1" applyProtection="1">
      <alignment horizontal="center"/>
    </xf>
    <xf numFmtId="49" fontId="1" fillId="11" borderId="1" xfId="0" applyNumberFormat="1" applyFont="1" applyFill="1" applyBorder="1" applyAlignment="1" applyProtection="1">
      <alignment horizontal="center" wrapText="1"/>
    </xf>
    <xf numFmtId="2" fontId="1" fillId="11" borderId="1" xfId="0" applyNumberFormat="1" applyFont="1" applyFill="1" applyBorder="1" applyAlignment="1" applyProtection="1">
      <alignment horizontal="center" wrapText="1"/>
    </xf>
    <xf numFmtId="165" fontId="1" fillId="11" borderId="9" xfId="0" applyNumberFormat="1" applyFont="1" applyFill="1" applyBorder="1" applyAlignment="1" applyProtection="1">
      <alignment horizontal="center" wrapText="1"/>
    </xf>
    <xf numFmtId="1" fontId="1" fillId="11" borderId="9" xfId="0" applyNumberFormat="1" applyFont="1" applyFill="1" applyBorder="1" applyAlignment="1" applyProtection="1">
      <alignment horizontal="center" wrapText="1"/>
    </xf>
    <xf numFmtId="1" fontId="1" fillId="2" borderId="9" xfId="0" applyNumberFormat="1" applyFont="1" applyFill="1" applyBorder="1" applyAlignment="1" applyProtection="1">
      <alignment horizontal="center"/>
    </xf>
    <xf numFmtId="49" fontId="1" fillId="11" borderId="9" xfId="0" applyNumberFormat="1" applyFont="1" applyFill="1" applyBorder="1" applyAlignment="1" applyProtection="1">
      <alignment horizontal="center" wrapText="1"/>
    </xf>
    <xf numFmtId="2" fontId="1" fillId="11" borderId="9" xfId="0" applyNumberFormat="1" applyFont="1" applyFill="1" applyBorder="1" applyAlignment="1" applyProtection="1">
      <alignment horizontal="center" wrapText="1"/>
    </xf>
    <xf numFmtId="2" fontId="1" fillId="2" borderId="10" xfId="0" applyNumberFormat="1" applyFont="1" applyFill="1" applyBorder="1" applyAlignment="1" applyProtection="1">
      <alignment horizontal="centerContinuous" wrapText="1"/>
    </xf>
    <xf numFmtId="1" fontId="0" fillId="2" borderId="21" xfId="0" applyNumberFormat="1" applyFill="1" applyBorder="1" applyAlignment="1" applyProtection="1">
      <alignment horizontal="center"/>
    </xf>
    <xf numFmtId="2" fontId="0" fillId="2" borderId="31" xfId="0" applyNumberFormat="1" applyFill="1" applyBorder="1" applyAlignment="1" applyProtection="1">
      <alignment horizontal="center"/>
    </xf>
    <xf numFmtId="1" fontId="1" fillId="3" borderId="1" xfId="0" applyNumberFormat="1" applyFont="1" applyFill="1" applyBorder="1" applyAlignment="1" applyProtection="1">
      <alignment horizontal="center" wrapText="1"/>
    </xf>
    <xf numFmtId="1" fontId="1" fillId="3" borderId="9" xfId="0" applyNumberFormat="1" applyFont="1" applyFill="1" applyBorder="1" applyAlignment="1" applyProtection="1">
      <alignment horizontal="center" wrapText="1"/>
    </xf>
    <xf numFmtId="1" fontId="1" fillId="4" borderId="1" xfId="0" applyNumberFormat="1" applyFont="1" applyFill="1" applyBorder="1" applyAlignment="1" applyProtection="1">
      <alignment horizontal="center"/>
    </xf>
    <xf numFmtId="1" fontId="1" fillId="4" borderId="9" xfId="0" applyNumberFormat="1" applyFont="1" applyFill="1" applyBorder="1" applyAlignment="1" applyProtection="1">
      <alignment horizontal="center" wrapText="1"/>
    </xf>
    <xf numFmtId="14" fontId="1" fillId="4" borderId="25" xfId="0" applyNumberFormat="1" applyFont="1" applyFill="1" applyBorder="1" applyAlignment="1" applyProtection="1">
      <alignment horizontal="center"/>
    </xf>
    <xf numFmtId="165" fontId="1" fillId="11" borderId="13" xfId="0" applyNumberFormat="1" applyFont="1" applyFill="1" applyBorder="1" applyAlignment="1" applyProtection="1">
      <alignment horizontal="center" wrapText="1"/>
    </xf>
    <xf numFmtId="165" fontId="1" fillId="11" borderId="13" xfId="0" applyNumberFormat="1" applyFont="1" applyFill="1" applyBorder="1" applyAlignment="1" applyProtection="1">
      <alignment horizontal="center"/>
    </xf>
    <xf numFmtId="2" fontId="1" fillId="4" borderId="13" xfId="0" applyNumberFormat="1" applyFont="1" applyFill="1" applyBorder="1" applyAlignment="1" applyProtection="1">
      <alignment horizontal="center"/>
    </xf>
    <xf numFmtId="1" fontId="1" fillId="11" borderId="13" xfId="0" applyNumberFormat="1" applyFont="1" applyFill="1" applyBorder="1" applyAlignment="1" applyProtection="1">
      <alignment horizontal="center" wrapText="1"/>
    </xf>
    <xf numFmtId="1" fontId="1" fillId="4" borderId="13" xfId="0" applyNumberFormat="1" applyFont="1" applyFill="1" applyBorder="1" applyAlignment="1" applyProtection="1">
      <alignment horizontal="center"/>
    </xf>
    <xf numFmtId="49" fontId="1" fillId="11" borderId="13" xfId="0" applyNumberFormat="1" applyFont="1" applyFill="1" applyBorder="1" applyAlignment="1" applyProtection="1">
      <alignment horizontal="center" wrapText="1"/>
    </xf>
    <xf numFmtId="2" fontId="1" fillId="11" borderId="13" xfId="0" applyNumberFormat="1" applyFont="1" applyFill="1" applyBorder="1" applyAlignment="1" applyProtection="1">
      <alignment horizontal="center" wrapText="1"/>
    </xf>
    <xf numFmtId="165" fontId="1" fillId="11" borderId="1" xfId="0" applyNumberFormat="1" applyFont="1" applyFill="1" applyBorder="1" applyAlignment="1" applyProtection="1">
      <alignment horizontal="center"/>
    </xf>
    <xf numFmtId="49" fontId="1" fillId="11" borderId="1" xfId="0" applyNumberFormat="1" applyFont="1" applyFill="1" applyBorder="1" applyAlignment="1" applyProtection="1">
      <alignment horizontal="center"/>
    </xf>
    <xf numFmtId="2" fontId="1" fillId="11" borderId="1" xfId="0" applyNumberFormat="1" applyFont="1" applyFill="1" applyBorder="1" applyAlignment="1" applyProtection="1">
      <alignment horizontal="center"/>
    </xf>
    <xf numFmtId="14" fontId="1" fillId="4" borderId="29" xfId="0" applyNumberFormat="1" applyFont="1" applyFill="1" applyBorder="1" applyAlignment="1" applyProtection="1">
      <alignment horizontal="center"/>
    </xf>
    <xf numFmtId="165" fontId="1" fillId="11" borderId="10" xfId="0" applyNumberFormat="1" applyFont="1" applyFill="1" applyBorder="1" applyAlignment="1" applyProtection="1">
      <alignment horizontal="center" wrapText="1"/>
    </xf>
    <xf numFmtId="2" fontId="1" fillId="4" borderId="10" xfId="0" applyNumberFormat="1" applyFont="1" applyFill="1" applyBorder="1" applyAlignment="1" applyProtection="1">
      <alignment horizontal="center"/>
    </xf>
    <xf numFmtId="1" fontId="1" fillId="11" borderId="10" xfId="0" applyNumberFormat="1" applyFont="1" applyFill="1" applyBorder="1" applyAlignment="1" applyProtection="1">
      <alignment horizontal="center" wrapText="1"/>
    </xf>
    <xf numFmtId="1" fontId="1" fillId="4" borderId="10" xfId="0" applyNumberFormat="1" applyFont="1" applyFill="1" applyBorder="1" applyAlignment="1" applyProtection="1">
      <alignment horizontal="center"/>
    </xf>
    <xf numFmtId="2" fontId="1" fillId="11" borderId="10" xfId="0" applyNumberFormat="1" applyFont="1" applyFill="1" applyBorder="1" applyAlignment="1" applyProtection="1">
      <alignment horizontal="center" wrapText="1"/>
    </xf>
    <xf numFmtId="1" fontId="1" fillId="5" borderId="13" xfId="0" applyNumberFormat="1" applyFont="1" applyFill="1" applyBorder="1" applyAlignment="1" applyProtection="1">
      <alignment horizontal="center" wrapText="1"/>
    </xf>
    <xf numFmtId="1" fontId="1" fillId="5" borderId="9" xfId="0" applyNumberFormat="1" applyFont="1" applyFill="1" applyBorder="1" applyAlignment="1" applyProtection="1">
      <alignment horizontal="center" wrapText="1"/>
    </xf>
    <xf numFmtId="14" fontId="1" fillId="5" borderId="25" xfId="0" applyNumberFormat="1" applyFont="1" applyFill="1" applyBorder="1" applyAlignment="1" applyProtection="1">
      <alignment horizontal="center"/>
    </xf>
    <xf numFmtId="49" fontId="1" fillId="5" borderId="13" xfId="0" applyNumberFormat="1" applyFont="1" applyFill="1" applyBorder="1" applyAlignment="1" applyProtection="1">
      <alignment horizontal="center"/>
    </xf>
    <xf numFmtId="2" fontId="1" fillId="5" borderId="13" xfId="0" applyNumberFormat="1" applyFont="1" applyFill="1" applyBorder="1" applyAlignment="1" applyProtection="1">
      <alignment horizontal="center"/>
    </xf>
    <xf numFmtId="14" fontId="1" fillId="5" borderId="29" xfId="0" applyNumberFormat="1" applyFont="1" applyFill="1" applyBorder="1" applyAlignment="1" applyProtection="1">
      <alignment horizontal="center"/>
    </xf>
    <xf numFmtId="2" fontId="1" fillId="11" borderId="9" xfId="0" applyNumberFormat="1" applyFont="1" applyFill="1" applyBorder="1" applyAlignment="1" applyProtection="1">
      <alignment horizontal="center"/>
    </xf>
    <xf numFmtId="2" fontId="1" fillId="11" borderId="10" xfId="0" applyNumberFormat="1" applyFont="1" applyFill="1" applyBorder="1" applyAlignment="1" applyProtection="1">
      <alignment horizontal="center"/>
    </xf>
    <xf numFmtId="1" fontId="1" fillId="6" borderId="1" xfId="0" applyNumberFormat="1" applyFont="1" applyFill="1" applyBorder="1" applyAlignment="1" applyProtection="1">
      <alignment horizontal="center" wrapText="1"/>
    </xf>
    <xf numFmtId="1" fontId="1" fillId="6" borderId="9" xfId="0" applyNumberFormat="1" applyFont="1" applyFill="1" applyBorder="1" applyAlignment="1" applyProtection="1">
      <alignment horizontal="center" wrapText="1"/>
    </xf>
    <xf numFmtId="1" fontId="1" fillId="6" borderId="1" xfId="0" applyNumberFormat="1" applyFont="1" applyFill="1" applyBorder="1" applyAlignment="1" applyProtection="1">
      <alignment horizontal="center"/>
    </xf>
    <xf numFmtId="1" fontId="1" fillId="7" borderId="9" xfId="0" applyNumberFormat="1" applyFont="1" applyFill="1" applyBorder="1" applyAlignment="1" applyProtection="1">
      <alignment horizontal="center" wrapText="1"/>
    </xf>
    <xf numFmtId="1" fontId="1" fillId="7" borderId="1" xfId="0" applyNumberFormat="1" applyFont="1" applyFill="1" applyBorder="1" applyAlignment="1" applyProtection="1">
      <alignment horizontal="center" wrapText="1"/>
    </xf>
    <xf numFmtId="14" fontId="1" fillId="7" borderId="20" xfId="0" applyNumberFormat="1" applyFont="1" applyFill="1" applyBorder="1" applyAlignment="1" applyProtection="1">
      <alignment horizontal="center"/>
    </xf>
    <xf numFmtId="165" fontId="1" fillId="11" borderId="20" xfId="0" applyNumberFormat="1" applyFont="1" applyFill="1" applyBorder="1" applyAlignment="1" applyProtection="1">
      <alignment horizontal="center" wrapText="1"/>
    </xf>
    <xf numFmtId="2" fontId="1" fillId="7" borderId="20" xfId="0" applyNumberFormat="1" applyFont="1" applyFill="1" applyBorder="1" applyAlignment="1" applyProtection="1">
      <alignment horizontal="center" wrapText="1"/>
    </xf>
    <xf numFmtId="1" fontId="1" fillId="11" borderId="20" xfId="0" applyNumberFormat="1" applyFont="1" applyFill="1" applyBorder="1" applyAlignment="1" applyProtection="1">
      <alignment horizontal="center" wrapText="1"/>
    </xf>
    <xf numFmtId="1" fontId="1" fillId="7" borderId="20" xfId="0" applyNumberFormat="1" applyFont="1" applyFill="1" applyBorder="1" applyAlignment="1" applyProtection="1">
      <alignment horizontal="center" wrapText="1"/>
    </xf>
    <xf numFmtId="1" fontId="0" fillId="7" borderId="20" xfId="0" applyNumberFormat="1" applyFont="1" applyFill="1" applyBorder="1" applyAlignment="1" applyProtection="1">
      <alignment horizontal="center" wrapText="1"/>
    </xf>
    <xf numFmtId="2" fontId="0" fillId="7" borderId="20" xfId="0" applyNumberFormat="1" applyFont="1" applyFill="1" applyBorder="1" applyAlignment="1" applyProtection="1">
      <alignment horizontal="center" wrapText="1"/>
    </xf>
    <xf numFmtId="2" fontId="1" fillId="11" borderId="20" xfId="0" applyNumberFormat="1" applyFont="1" applyFill="1" applyBorder="1" applyAlignment="1" applyProtection="1">
      <alignment horizontal="center" wrapText="1"/>
    </xf>
    <xf numFmtId="14" fontId="1" fillId="7" borderId="22" xfId="0" applyNumberFormat="1" applyFont="1" applyFill="1" applyBorder="1" applyAlignment="1" applyProtection="1">
      <alignment horizontal="center"/>
    </xf>
    <xf numFmtId="14" fontId="1" fillId="7" borderId="13" xfId="0" applyNumberFormat="1" applyFont="1" applyFill="1" applyBorder="1" applyAlignment="1" applyProtection="1">
      <alignment horizontal="centerContinuous"/>
    </xf>
    <xf numFmtId="14" fontId="1" fillId="7" borderId="34" xfId="0" applyNumberFormat="1" applyFont="1" applyFill="1" applyBorder="1" applyAlignment="1" applyProtection="1">
      <alignment horizontal="center"/>
    </xf>
    <xf numFmtId="14" fontId="1" fillId="7" borderId="1" xfId="0" applyNumberFormat="1" applyFont="1" applyFill="1" applyBorder="1" applyAlignment="1" applyProtection="1">
      <alignment horizontal="centerContinuous"/>
    </xf>
    <xf numFmtId="14" fontId="1" fillId="7" borderId="35" xfId="0" applyNumberFormat="1" applyFont="1" applyFill="1" applyBorder="1" applyAlignment="1" applyProtection="1">
      <alignment horizontal="center"/>
    </xf>
    <xf numFmtId="14" fontId="1" fillId="7" borderId="9" xfId="0" applyNumberFormat="1" applyFont="1" applyFill="1" applyBorder="1" applyAlignment="1" applyProtection="1">
      <alignment horizontal="centerContinuous"/>
    </xf>
    <xf numFmtId="49" fontId="1" fillId="11" borderId="9" xfId="0" applyNumberFormat="1" applyFont="1" applyFill="1" applyBorder="1" applyAlignment="1" applyProtection="1">
      <alignment horizontal="center"/>
    </xf>
    <xf numFmtId="2" fontId="1" fillId="7" borderId="10" xfId="0" applyNumberFormat="1" applyFont="1" applyFill="1" applyBorder="1" applyAlignment="1" applyProtection="1">
      <alignment horizontal="center" wrapText="1"/>
    </xf>
    <xf numFmtId="1" fontId="1" fillId="7" borderId="10" xfId="0" applyNumberFormat="1" applyFont="1" applyFill="1" applyBorder="1" applyAlignment="1" applyProtection="1">
      <alignment horizontal="center" wrapText="1"/>
    </xf>
    <xf numFmtId="1" fontId="1" fillId="8" borderId="1" xfId="0" applyNumberFormat="1" applyFont="1" applyFill="1" applyBorder="1" applyAlignment="1" applyProtection="1">
      <alignment horizontal="center" wrapText="1"/>
    </xf>
    <xf numFmtId="1" fontId="1" fillId="8" borderId="9" xfId="0" applyNumberFormat="1" applyFont="1" applyFill="1" applyBorder="1" applyAlignment="1" applyProtection="1">
      <alignment horizontal="center" wrapText="1"/>
    </xf>
    <xf numFmtId="1" fontId="1" fillId="3" borderId="13" xfId="0" applyNumberFormat="1" applyFont="1" applyFill="1" applyBorder="1" applyAlignment="1" applyProtection="1">
      <alignment horizontal="center" wrapText="1"/>
    </xf>
    <xf numFmtId="1" fontId="1" fillId="11" borderId="1" xfId="0" applyNumberFormat="1" applyFont="1" applyFill="1" applyBorder="1" applyAlignment="1" applyProtection="1">
      <alignment horizontal="center"/>
    </xf>
    <xf numFmtId="165" fontId="1" fillId="11" borderId="9" xfId="0" applyNumberFormat="1" applyFont="1" applyFill="1" applyBorder="1" applyAlignment="1" applyProtection="1">
      <alignment horizontal="center"/>
    </xf>
    <xf numFmtId="1" fontId="1" fillId="11" borderId="9" xfId="0" applyNumberFormat="1" applyFont="1" applyFill="1" applyBorder="1" applyAlignment="1" applyProtection="1">
      <alignment horizontal="center"/>
    </xf>
    <xf numFmtId="14" fontId="1" fillId="3" borderId="25" xfId="0" applyNumberFormat="1" applyFont="1" applyFill="1" applyBorder="1" applyAlignment="1" applyProtection="1">
      <alignment horizontal="center"/>
    </xf>
    <xf numFmtId="14" fontId="1" fillId="3" borderId="13" xfId="0" applyNumberFormat="1" applyFont="1" applyFill="1" applyBorder="1" applyAlignment="1" applyProtection="1">
      <alignment horizontal="centerContinuous"/>
    </xf>
    <xf numFmtId="49" fontId="1" fillId="11" borderId="13" xfId="0" applyNumberFormat="1" applyFont="1" applyFill="1" applyBorder="1" applyAlignment="1" applyProtection="1">
      <alignment horizontal="center"/>
    </xf>
    <xf numFmtId="2" fontId="1" fillId="11" borderId="13" xfId="0" applyNumberFormat="1" applyFont="1" applyFill="1" applyBorder="1" applyAlignment="1" applyProtection="1">
      <alignment horizontal="center"/>
    </xf>
    <xf numFmtId="14" fontId="1" fillId="3" borderId="27" xfId="0" applyNumberFormat="1" applyFont="1" applyFill="1" applyBorder="1" applyAlignment="1" applyProtection="1">
      <alignment horizontal="center"/>
    </xf>
    <xf numFmtId="14" fontId="1" fillId="3" borderId="1" xfId="0" applyNumberFormat="1" applyFont="1" applyFill="1" applyBorder="1" applyAlignment="1" applyProtection="1">
      <alignment horizontal="centerContinuous"/>
    </xf>
    <xf numFmtId="14" fontId="1" fillId="3" borderId="29" xfId="0" applyNumberFormat="1" applyFont="1" applyFill="1" applyBorder="1" applyAlignment="1" applyProtection="1">
      <alignment horizontal="center"/>
    </xf>
    <xf numFmtId="14" fontId="1" fillId="3" borderId="9" xfId="0" applyNumberFormat="1" applyFont="1" applyFill="1" applyBorder="1" applyAlignment="1" applyProtection="1">
      <alignment horizontal="centerContinuous"/>
    </xf>
    <xf numFmtId="14" fontId="1" fillId="3" borderId="10" xfId="0" applyNumberFormat="1" applyFont="1" applyFill="1" applyBorder="1" applyAlignment="1" applyProtection="1">
      <alignment horizontal="centerContinuous"/>
    </xf>
    <xf numFmtId="1" fontId="1" fillId="3" borderId="10" xfId="0" applyNumberFormat="1" applyFont="1" applyFill="1" applyBorder="1" applyAlignment="1" applyProtection="1">
      <alignment horizontal="center" wrapText="1"/>
    </xf>
    <xf numFmtId="1" fontId="1" fillId="9" borderId="1" xfId="0" applyNumberFormat="1" applyFont="1" applyFill="1" applyBorder="1" applyAlignment="1" applyProtection="1">
      <alignment horizontal="center" wrapText="1"/>
    </xf>
    <xf numFmtId="1" fontId="1" fillId="9" borderId="9" xfId="0" applyNumberFormat="1" applyFont="1" applyFill="1" applyBorder="1" applyAlignment="1" applyProtection="1">
      <alignment horizontal="center" wrapText="1"/>
    </xf>
    <xf numFmtId="1" fontId="1" fillId="4" borderId="13" xfId="0" applyNumberFormat="1" applyFont="1" applyFill="1" applyBorder="1" applyAlignment="1" applyProtection="1">
      <alignment horizontal="center" wrapText="1"/>
    </xf>
    <xf numFmtId="1" fontId="1" fillId="4" borderId="1" xfId="0" applyNumberFormat="1" applyFont="1" applyFill="1" applyBorder="1" applyAlignment="1" applyProtection="1">
      <alignment horizontal="center" wrapText="1"/>
    </xf>
    <xf numFmtId="49" fontId="1" fillId="13" borderId="3" xfId="0" applyNumberFormat="1" applyFont="1" applyFill="1" applyBorder="1" applyAlignment="1" applyProtection="1">
      <alignment horizontal="left"/>
    </xf>
    <xf numFmtId="49" fontId="1" fillId="13" borderId="4" xfId="0" applyNumberFormat="1" applyFont="1" applyFill="1" applyBorder="1" applyAlignment="1" applyProtection="1">
      <alignment horizontal="left"/>
    </xf>
    <xf numFmtId="49" fontId="1" fillId="13" borderId="5" xfId="0" applyNumberFormat="1" applyFont="1" applyFill="1" applyBorder="1" applyAlignment="1" applyProtection="1">
      <alignment horizontal="left"/>
    </xf>
    <xf numFmtId="49" fontId="1" fillId="13" borderId="14" xfId="0" applyNumberFormat="1" applyFont="1" applyFill="1" applyBorder="1" applyAlignment="1" applyProtection="1">
      <alignment horizontal="left"/>
    </xf>
    <xf numFmtId="49" fontId="1" fillId="11" borderId="20" xfId="0" applyNumberFormat="1" applyFont="1" applyFill="1" applyBorder="1" applyAlignment="1" applyProtection="1">
      <alignment horizontal="center" wrapText="1"/>
    </xf>
    <xf numFmtId="49" fontId="1" fillId="11" borderId="10" xfId="0" applyNumberFormat="1" applyFont="1" applyFill="1" applyBorder="1" applyAlignment="1" applyProtection="1">
      <alignment horizontal="center" wrapText="1"/>
    </xf>
    <xf numFmtId="0" fontId="5" fillId="0" borderId="7" xfId="0" applyFont="1" applyBorder="1" applyAlignment="1" applyProtection="1">
      <alignment horizontal="centerContinuous"/>
    </xf>
    <xf numFmtId="0" fontId="5" fillId="0" borderId="15" xfId="0" applyFont="1" applyBorder="1" applyAlignment="1" applyProtection="1">
      <alignment horizontal="centerContinuous"/>
    </xf>
    <xf numFmtId="0" fontId="5" fillId="0" borderId="16" xfId="0" applyFont="1" applyBorder="1" applyAlignment="1" applyProtection="1">
      <alignment horizontal="centerContinuous"/>
    </xf>
    <xf numFmtId="49" fontId="0" fillId="0" borderId="0" xfId="0" applyNumberFormat="1" applyBorder="1"/>
    <xf numFmtId="165" fontId="0" fillId="0" borderId="0" xfId="0" applyNumberFormat="1" applyBorder="1"/>
    <xf numFmtId="20" fontId="0" fillId="0" borderId="0" xfId="0" applyNumberFormat="1" applyBorder="1"/>
    <xf numFmtId="1" fontId="0" fillId="0" borderId="0" xfId="0" applyNumberFormat="1" applyBorder="1"/>
    <xf numFmtId="0" fontId="0" fillId="0" borderId="0" xfId="0" applyBorder="1"/>
    <xf numFmtId="0" fontId="1" fillId="0" borderId="0" xfId="0" applyFont="1" applyAlignment="1">
      <alignment horizontal="left"/>
    </xf>
    <xf numFmtId="49" fontId="1" fillId="0" borderId="0" xfId="0" applyNumberFormat="1" applyFont="1" applyBorder="1" applyAlignment="1">
      <alignment horizontal="right"/>
    </xf>
    <xf numFmtId="14" fontId="1" fillId="0" borderId="0" xfId="0" applyNumberFormat="1" applyFont="1" applyBorder="1" applyAlignment="1">
      <alignment horizontal="right" wrapText="1"/>
    </xf>
    <xf numFmtId="49" fontId="0" fillId="12" borderId="6" xfId="0" applyNumberFormat="1" applyFill="1" applyBorder="1" applyAlignment="1" applyProtection="1">
      <alignment horizontal="center"/>
      <protection locked="0"/>
    </xf>
    <xf numFmtId="1" fontId="0" fillId="12" borderId="6" xfId="0" applyNumberFormat="1" applyFill="1" applyBorder="1" applyAlignment="1">
      <alignment horizontal="center"/>
    </xf>
    <xf numFmtId="1" fontId="1" fillId="0" borderId="0" xfId="0" applyNumberFormat="1" applyFont="1" applyBorder="1" applyAlignment="1">
      <alignment horizontal="left"/>
    </xf>
    <xf numFmtId="1" fontId="0" fillId="0" borderId="0" xfId="0" applyNumberFormat="1" applyFont="1" applyBorder="1"/>
    <xf numFmtId="1" fontId="0" fillId="0" borderId="7" xfId="0" applyNumberFormat="1" applyBorder="1"/>
    <xf numFmtId="2" fontId="0" fillId="0" borderId="6" xfId="0" applyNumberFormat="1" applyBorder="1"/>
    <xf numFmtId="0" fontId="1" fillId="10" borderId="1" xfId="0" applyFont="1" applyFill="1" applyBorder="1" applyAlignment="1">
      <alignment horizontal="center"/>
    </xf>
    <xf numFmtId="165" fontId="1" fillId="5" borderId="1" xfId="0" applyNumberFormat="1" applyFont="1" applyFill="1" applyBorder="1" applyAlignment="1">
      <alignment horizontal="center"/>
    </xf>
    <xf numFmtId="20" fontId="1" fillId="10" borderId="10" xfId="0" applyNumberFormat="1" applyFont="1" applyFill="1" applyBorder="1" applyAlignment="1">
      <alignment horizontal="center"/>
    </xf>
    <xf numFmtId="1" fontId="1" fillId="5" borderId="1" xfId="0" applyNumberFormat="1" applyFont="1" applyFill="1" applyBorder="1" applyAlignment="1">
      <alignment horizontal="center"/>
    </xf>
    <xf numFmtId="0" fontId="1" fillId="5" borderId="1" xfId="0" applyFont="1" applyFill="1" applyBorder="1" applyAlignment="1">
      <alignment horizontal="center"/>
    </xf>
    <xf numFmtId="14" fontId="1" fillId="2" borderId="36" xfId="0" applyNumberFormat="1" applyFont="1" applyFill="1" applyBorder="1" applyAlignment="1" applyProtection="1">
      <alignment horizontal="centerContinuous"/>
    </xf>
    <xf numFmtId="2" fontId="0" fillId="2" borderId="15" xfId="0" applyNumberFormat="1" applyFill="1" applyBorder="1" applyAlignment="1">
      <alignment horizontal="center"/>
    </xf>
    <xf numFmtId="2" fontId="0" fillId="11" borderId="37" xfId="0" applyNumberFormat="1" applyFill="1" applyBorder="1" applyAlignment="1" applyProtection="1">
      <alignment horizontal="center"/>
      <protection locked="0"/>
    </xf>
    <xf numFmtId="2" fontId="0" fillId="2" borderId="16" xfId="0" applyNumberFormat="1" applyFill="1" applyBorder="1" applyAlignment="1" applyProtection="1">
      <alignment horizontal="left" wrapText="1"/>
    </xf>
    <xf numFmtId="2" fontId="0" fillId="2" borderId="3" xfId="0" applyNumberFormat="1" applyFill="1" applyBorder="1" applyAlignment="1">
      <alignment horizontal="center"/>
    </xf>
    <xf numFmtId="2" fontId="0" fillId="2" borderId="41" xfId="0" applyNumberFormat="1" applyFill="1" applyBorder="1" applyAlignment="1" applyProtection="1">
      <alignment horizontal="left"/>
    </xf>
    <xf numFmtId="14" fontId="1" fillId="2" borderId="34" xfId="0" applyNumberFormat="1" applyFont="1" applyFill="1" applyBorder="1" applyAlignment="1">
      <alignment horizontal="center"/>
    </xf>
    <xf numFmtId="2" fontId="1" fillId="2" borderId="4" xfId="0" applyNumberFormat="1" applyFont="1" applyFill="1" applyBorder="1" applyAlignment="1">
      <alignment horizontal="center" wrapText="1"/>
    </xf>
    <xf numFmtId="1" fontId="1" fillId="2" borderId="4" xfId="0" applyNumberFormat="1" applyFont="1" applyFill="1" applyBorder="1" applyAlignment="1">
      <alignment horizontal="center"/>
    </xf>
    <xf numFmtId="1" fontId="0" fillId="2" borderId="5" xfId="0" applyNumberFormat="1" applyFill="1" applyBorder="1" applyAlignment="1">
      <alignment horizontal="center"/>
    </xf>
    <xf numFmtId="2" fontId="1" fillId="11" borderId="40" xfId="0" applyNumberFormat="1" applyFont="1" applyFill="1" applyBorder="1" applyAlignment="1" applyProtection="1">
      <alignment horizontal="center" wrapText="1"/>
      <protection locked="0"/>
    </xf>
    <xf numFmtId="2" fontId="0" fillId="2" borderId="42" xfId="0" applyNumberFormat="1" applyFill="1" applyBorder="1" applyAlignment="1" applyProtection="1">
      <alignment horizontal="left"/>
    </xf>
    <xf numFmtId="165" fontId="1" fillId="11" borderId="27" xfId="0" applyNumberFormat="1" applyFont="1" applyFill="1" applyBorder="1" applyAlignment="1" applyProtection="1">
      <alignment horizontal="center" wrapText="1"/>
      <protection locked="0"/>
    </xf>
    <xf numFmtId="165" fontId="1" fillId="11" borderId="28" xfId="0" applyNumberFormat="1" applyFont="1" applyFill="1" applyBorder="1" applyAlignment="1" applyProtection="1">
      <alignment horizontal="center" wrapText="1"/>
      <protection locked="0"/>
    </xf>
    <xf numFmtId="1" fontId="1" fillId="11" borderId="27" xfId="0" applyNumberFormat="1" applyFont="1" applyFill="1" applyBorder="1" applyAlignment="1" applyProtection="1">
      <alignment horizontal="center" wrapText="1"/>
      <protection locked="0"/>
    </xf>
    <xf numFmtId="1" fontId="1" fillId="11" borderId="1" xfId="0" applyNumberFormat="1" applyFont="1" applyFill="1" applyBorder="1" applyAlignment="1" applyProtection="1">
      <alignment horizontal="center" wrapText="1"/>
      <protection locked="0"/>
    </xf>
    <xf numFmtId="1" fontId="1" fillId="11" borderId="28" xfId="0" applyNumberFormat="1" applyFont="1" applyFill="1" applyBorder="1" applyAlignment="1" applyProtection="1">
      <alignment horizontal="center" wrapText="1"/>
      <protection locked="0"/>
    </xf>
    <xf numFmtId="49" fontId="1" fillId="11" borderId="40" xfId="0" applyNumberFormat="1" applyFont="1" applyFill="1" applyBorder="1" applyAlignment="1" applyProtection="1">
      <alignment horizontal="center" wrapText="1"/>
      <protection locked="0"/>
    </xf>
    <xf numFmtId="14" fontId="1" fillId="2" borderId="43" xfId="0" applyNumberFormat="1" applyFont="1" applyFill="1" applyBorder="1" applyAlignment="1">
      <alignment horizontal="center"/>
    </xf>
    <xf numFmtId="2" fontId="1" fillId="2" borderId="14" xfId="0" applyNumberFormat="1" applyFont="1" applyFill="1" applyBorder="1" applyAlignment="1">
      <alignment horizontal="center" wrapText="1"/>
    </xf>
    <xf numFmtId="1" fontId="1" fillId="2" borderId="14" xfId="0" applyNumberFormat="1" applyFont="1" applyFill="1" applyBorder="1" applyAlignment="1">
      <alignment horizontal="center"/>
    </xf>
    <xf numFmtId="1" fontId="0" fillId="2" borderId="44" xfId="0" applyNumberFormat="1" applyFill="1" applyBorder="1" applyAlignment="1">
      <alignment horizontal="center"/>
    </xf>
    <xf numFmtId="2" fontId="0" fillId="2" borderId="45" xfId="0" applyNumberFormat="1" applyFill="1" applyBorder="1" applyAlignment="1">
      <alignment horizontal="center"/>
    </xf>
    <xf numFmtId="2" fontId="0" fillId="2" borderId="46" xfId="0" applyNumberFormat="1" applyFill="1" applyBorder="1" applyAlignment="1" applyProtection="1">
      <alignment horizontal="left"/>
    </xf>
    <xf numFmtId="14" fontId="1" fillId="2" borderId="22" xfId="0" applyNumberFormat="1" applyFont="1" applyFill="1" applyBorder="1" applyAlignment="1">
      <alignment horizontal="center"/>
    </xf>
    <xf numFmtId="2" fontId="1" fillId="2" borderId="23" xfId="0" applyNumberFormat="1" applyFont="1" applyFill="1" applyBorder="1" applyAlignment="1">
      <alignment horizontal="center" wrapText="1"/>
    </xf>
    <xf numFmtId="1" fontId="1" fillId="2" borderId="23" xfId="0" applyNumberFormat="1" applyFont="1" applyFill="1" applyBorder="1" applyAlignment="1">
      <alignment horizontal="center"/>
    </xf>
    <xf numFmtId="1" fontId="0" fillId="2" borderId="23" xfId="0" applyNumberFormat="1" applyFill="1" applyBorder="1" applyAlignment="1">
      <alignment horizontal="center"/>
    </xf>
    <xf numFmtId="2" fontId="0" fillId="2" borderId="47" xfId="0" applyNumberFormat="1" applyFill="1" applyBorder="1" applyAlignment="1">
      <alignment horizontal="center"/>
    </xf>
    <xf numFmtId="2" fontId="0" fillId="2" borderId="48" xfId="0" applyNumberFormat="1" applyFill="1" applyBorder="1" applyAlignment="1" applyProtection="1">
      <alignment horizontal="left"/>
    </xf>
    <xf numFmtId="14" fontId="1" fillId="2" borderId="35" xfId="0" applyNumberFormat="1" applyFont="1" applyFill="1" applyBorder="1" applyAlignment="1">
      <alignment horizontal="center"/>
    </xf>
    <xf numFmtId="2" fontId="1" fillId="2" borderId="18" xfId="0" applyNumberFormat="1" applyFont="1" applyFill="1" applyBorder="1" applyAlignment="1">
      <alignment horizontal="center" wrapText="1"/>
    </xf>
    <xf numFmtId="1" fontId="1" fillId="2" borderId="18" xfId="0" applyNumberFormat="1" applyFont="1" applyFill="1" applyBorder="1" applyAlignment="1">
      <alignment horizontal="center"/>
    </xf>
    <xf numFmtId="1" fontId="0" fillId="2" borderId="19" xfId="0" applyNumberFormat="1" applyFill="1" applyBorder="1" applyAlignment="1">
      <alignment horizontal="center"/>
    </xf>
    <xf numFmtId="2" fontId="0" fillId="2" borderId="17" xfId="0" applyNumberFormat="1" applyFill="1" applyBorder="1" applyAlignment="1">
      <alignment horizontal="center"/>
    </xf>
    <xf numFmtId="2" fontId="0" fillId="2" borderId="49" xfId="0" applyNumberFormat="1" applyFill="1" applyBorder="1" applyAlignment="1" applyProtection="1">
      <alignment horizontal="left"/>
    </xf>
    <xf numFmtId="14" fontId="1" fillId="2" borderId="50" xfId="0" applyNumberFormat="1" applyFont="1" applyFill="1" applyBorder="1" applyAlignment="1">
      <alignment horizontal="center"/>
    </xf>
    <xf numFmtId="2" fontId="1" fillId="2" borderId="2" xfId="0" applyNumberFormat="1" applyFont="1" applyFill="1" applyBorder="1" applyAlignment="1">
      <alignment horizontal="center" wrapText="1"/>
    </xf>
    <xf numFmtId="1" fontId="1" fillId="2" borderId="2" xfId="0" applyNumberFormat="1" applyFont="1" applyFill="1" applyBorder="1" applyAlignment="1">
      <alignment horizontal="center"/>
    </xf>
    <xf numFmtId="1" fontId="0" fillId="2" borderId="12" xfId="0" applyNumberFormat="1" applyFill="1" applyBorder="1" applyAlignment="1">
      <alignment horizontal="center"/>
    </xf>
    <xf numFmtId="2" fontId="0" fillId="2" borderId="11" xfId="0" applyNumberFormat="1" applyFill="1" applyBorder="1" applyAlignment="1">
      <alignment horizontal="center"/>
    </xf>
    <xf numFmtId="1" fontId="0" fillId="2" borderId="24" xfId="0" applyNumberFormat="1" applyFill="1" applyBorder="1" applyAlignment="1">
      <alignment horizontal="center"/>
    </xf>
    <xf numFmtId="2" fontId="0" fillId="2" borderId="21" xfId="0" applyNumberFormat="1" applyFill="1" applyBorder="1" applyAlignment="1">
      <alignment horizontal="center"/>
    </xf>
    <xf numFmtId="14" fontId="1" fillId="3" borderId="50" xfId="0" applyNumberFormat="1" applyFont="1" applyFill="1" applyBorder="1" applyAlignment="1">
      <alignment horizontal="center"/>
    </xf>
    <xf numFmtId="2" fontId="1" fillId="3" borderId="2" xfId="0" applyNumberFormat="1" applyFont="1" applyFill="1" applyBorder="1" applyAlignment="1">
      <alignment horizontal="center" wrapText="1"/>
    </xf>
    <xf numFmtId="1" fontId="1" fillId="3" borderId="2" xfId="0" applyNumberFormat="1" applyFont="1" applyFill="1" applyBorder="1" applyAlignment="1">
      <alignment horizontal="center" wrapText="1"/>
    </xf>
    <xf numFmtId="1" fontId="0" fillId="3" borderId="12" xfId="0" applyNumberFormat="1" applyFill="1" applyBorder="1" applyAlignment="1">
      <alignment horizontal="center"/>
    </xf>
    <xf numFmtId="2" fontId="0" fillId="3" borderId="11" xfId="0" applyNumberFormat="1" applyFill="1" applyBorder="1" applyAlignment="1">
      <alignment horizontal="center"/>
    </xf>
    <xf numFmtId="2" fontId="0" fillId="3" borderId="41" xfId="0" applyNumberFormat="1" applyFill="1" applyBorder="1" applyAlignment="1" applyProtection="1">
      <alignment horizontal="left"/>
    </xf>
    <xf numFmtId="14" fontId="1" fillId="3" borderId="34" xfId="0" applyNumberFormat="1" applyFont="1" applyFill="1" applyBorder="1" applyAlignment="1">
      <alignment horizontal="center"/>
    </xf>
    <xf numFmtId="2" fontId="1" fillId="3" borderId="4" xfId="0" applyNumberFormat="1" applyFont="1" applyFill="1" applyBorder="1" applyAlignment="1">
      <alignment horizontal="center" wrapText="1"/>
    </xf>
    <xf numFmtId="1" fontId="1" fillId="3" borderId="4" xfId="0" applyNumberFormat="1" applyFont="1" applyFill="1" applyBorder="1" applyAlignment="1">
      <alignment horizontal="center" wrapText="1"/>
    </xf>
    <xf numFmtId="1" fontId="0" fillId="3" borderId="5" xfId="0" applyNumberFormat="1" applyFill="1" applyBorder="1" applyAlignment="1">
      <alignment horizontal="center"/>
    </xf>
    <xf numFmtId="2" fontId="0" fillId="3" borderId="3" xfId="0" applyNumberFormat="1" applyFill="1" applyBorder="1" applyAlignment="1">
      <alignment horizontal="center"/>
    </xf>
    <xf numFmtId="2" fontId="0" fillId="3" borderId="42" xfId="0" applyNumberFormat="1" applyFill="1" applyBorder="1" applyAlignment="1" applyProtection="1">
      <alignment horizontal="left"/>
    </xf>
    <xf numFmtId="14" fontId="1" fillId="3" borderId="43" xfId="0" applyNumberFormat="1" applyFont="1" applyFill="1" applyBorder="1" applyAlignment="1">
      <alignment horizontal="center"/>
    </xf>
    <xf numFmtId="165" fontId="1" fillId="11" borderId="29" xfId="0" applyNumberFormat="1" applyFont="1" applyFill="1" applyBorder="1" applyAlignment="1" applyProtection="1">
      <alignment horizontal="center" wrapText="1"/>
      <protection locked="0"/>
    </xf>
    <xf numFmtId="165" fontId="1" fillId="11" borderId="30" xfId="0" applyNumberFormat="1" applyFont="1" applyFill="1" applyBorder="1" applyAlignment="1" applyProtection="1">
      <alignment horizontal="center" wrapText="1"/>
      <protection locked="0"/>
    </xf>
    <xf numFmtId="2" fontId="1" fillId="3" borderId="14" xfId="0" applyNumberFormat="1" applyFont="1" applyFill="1" applyBorder="1" applyAlignment="1">
      <alignment horizontal="center" wrapText="1"/>
    </xf>
    <xf numFmtId="1" fontId="1" fillId="11" borderId="29" xfId="0" applyNumberFormat="1" applyFont="1" applyFill="1" applyBorder="1" applyAlignment="1" applyProtection="1">
      <alignment horizontal="center" wrapText="1"/>
      <protection locked="0"/>
    </xf>
    <xf numFmtId="1" fontId="1" fillId="11" borderId="9" xfId="0" applyNumberFormat="1" applyFont="1" applyFill="1" applyBorder="1" applyAlignment="1" applyProtection="1">
      <alignment horizontal="center" wrapText="1"/>
      <protection locked="0"/>
    </xf>
    <xf numFmtId="1" fontId="1" fillId="11" borderId="30" xfId="0" applyNumberFormat="1" applyFont="1" applyFill="1" applyBorder="1" applyAlignment="1" applyProtection="1">
      <alignment horizontal="center" wrapText="1"/>
      <protection locked="0"/>
    </xf>
    <xf numFmtId="1" fontId="1" fillId="3" borderId="14" xfId="0" applyNumberFormat="1" applyFont="1" applyFill="1" applyBorder="1" applyAlignment="1">
      <alignment horizontal="center" wrapText="1"/>
    </xf>
    <xf numFmtId="49" fontId="1" fillId="11" borderId="51" xfId="0" applyNumberFormat="1" applyFont="1" applyFill="1" applyBorder="1" applyAlignment="1" applyProtection="1">
      <alignment horizontal="center" wrapText="1"/>
      <protection locked="0"/>
    </xf>
    <xf numFmtId="1" fontId="0" fillId="3" borderId="44" xfId="0" applyNumberFormat="1" applyFill="1" applyBorder="1" applyAlignment="1">
      <alignment horizontal="center"/>
    </xf>
    <xf numFmtId="2" fontId="0" fillId="3" borderId="45" xfId="0" applyNumberFormat="1" applyFill="1" applyBorder="1" applyAlignment="1">
      <alignment horizontal="center"/>
    </xf>
    <xf numFmtId="2" fontId="1" fillId="11" borderId="51" xfId="0" applyNumberFormat="1" applyFont="1" applyFill="1" applyBorder="1" applyAlignment="1" applyProtection="1">
      <alignment horizontal="center" wrapText="1"/>
      <protection locked="0"/>
    </xf>
    <xf numFmtId="2" fontId="0" fillId="3" borderId="46" xfId="0" applyNumberFormat="1" applyFill="1" applyBorder="1" applyAlignment="1" applyProtection="1">
      <alignment horizontal="left"/>
    </xf>
    <xf numFmtId="14" fontId="1" fillId="3" borderId="35" xfId="0" applyNumberFormat="1" applyFont="1" applyFill="1" applyBorder="1" applyAlignment="1">
      <alignment horizontal="center"/>
    </xf>
    <xf numFmtId="2" fontId="1" fillId="3" borderId="18" xfId="0" applyNumberFormat="1" applyFont="1" applyFill="1" applyBorder="1" applyAlignment="1">
      <alignment horizontal="center" wrapText="1"/>
    </xf>
    <xf numFmtId="1" fontId="1" fillId="3" borderId="18" xfId="0" applyNumberFormat="1" applyFont="1" applyFill="1" applyBorder="1" applyAlignment="1">
      <alignment horizontal="center" wrapText="1"/>
    </xf>
    <xf numFmtId="1" fontId="0" fillId="3" borderId="19" xfId="0" applyNumberFormat="1" applyFill="1" applyBorder="1" applyAlignment="1">
      <alignment horizontal="center"/>
    </xf>
    <xf numFmtId="2" fontId="0" fillId="3" borderId="17" xfId="0" applyNumberFormat="1" applyFill="1" applyBorder="1" applyAlignment="1">
      <alignment horizontal="center"/>
    </xf>
    <xf numFmtId="2" fontId="0" fillId="3" borderId="49" xfId="0" applyNumberFormat="1" applyFill="1" applyBorder="1" applyAlignment="1" applyProtection="1">
      <alignment horizontal="left"/>
    </xf>
    <xf numFmtId="14" fontId="1" fillId="3" borderId="22" xfId="0" applyNumberFormat="1" applyFont="1" applyFill="1" applyBorder="1" applyAlignment="1">
      <alignment horizontal="center"/>
    </xf>
    <xf numFmtId="2" fontId="1" fillId="3" borderId="23" xfId="0" applyNumberFormat="1" applyFont="1" applyFill="1" applyBorder="1" applyAlignment="1">
      <alignment horizontal="center" wrapText="1"/>
    </xf>
    <xf numFmtId="1" fontId="1" fillId="3" borderId="23" xfId="0" applyNumberFormat="1" applyFont="1" applyFill="1" applyBorder="1" applyAlignment="1">
      <alignment horizontal="center" wrapText="1"/>
    </xf>
    <xf numFmtId="1" fontId="0" fillId="3" borderId="24" xfId="0" applyNumberFormat="1" applyFill="1" applyBorder="1" applyAlignment="1">
      <alignment horizontal="center"/>
    </xf>
    <xf numFmtId="2" fontId="0" fillId="3" borderId="21" xfId="0" applyNumberFormat="1" applyFill="1" applyBorder="1" applyAlignment="1">
      <alignment horizontal="center"/>
    </xf>
    <xf numFmtId="2" fontId="0" fillId="3" borderId="48" xfId="0" applyNumberFormat="1" applyFill="1" applyBorder="1" applyAlignment="1" applyProtection="1">
      <alignment horizontal="left"/>
    </xf>
    <xf numFmtId="14" fontId="1" fillId="4" borderId="34" xfId="0" applyNumberFormat="1" applyFont="1" applyFill="1" applyBorder="1" applyAlignment="1">
      <alignment horizontal="center"/>
    </xf>
    <xf numFmtId="2" fontId="1" fillId="4" borderId="4" xfId="0" applyNumberFormat="1" applyFont="1" applyFill="1" applyBorder="1" applyAlignment="1">
      <alignment horizontal="center"/>
    </xf>
    <xf numFmtId="1" fontId="1" fillId="4" borderId="4" xfId="0" applyNumberFormat="1" applyFont="1" applyFill="1" applyBorder="1" applyAlignment="1">
      <alignment horizontal="center"/>
    </xf>
    <xf numFmtId="1" fontId="0" fillId="4" borderId="5" xfId="0" applyNumberFormat="1" applyFill="1" applyBorder="1" applyAlignment="1">
      <alignment horizontal="center"/>
    </xf>
    <xf numFmtId="2" fontId="0" fillId="4" borderId="3" xfId="0" applyNumberFormat="1" applyFill="1" applyBorder="1" applyAlignment="1">
      <alignment horizontal="center"/>
    </xf>
    <xf numFmtId="2" fontId="0" fillId="4" borderId="42" xfId="0" applyNumberFormat="1" applyFill="1" applyBorder="1" applyAlignment="1" applyProtection="1">
      <alignment horizontal="left"/>
    </xf>
    <xf numFmtId="14" fontId="1" fillId="4" borderId="35" xfId="0" applyNumberFormat="1" applyFont="1" applyFill="1" applyBorder="1" applyAlignment="1">
      <alignment horizontal="center"/>
    </xf>
    <xf numFmtId="2" fontId="1" fillId="4" borderId="18" xfId="0" applyNumberFormat="1" applyFont="1" applyFill="1" applyBorder="1" applyAlignment="1">
      <alignment horizontal="center" wrapText="1"/>
    </xf>
    <xf numFmtId="1" fontId="1" fillId="4" borderId="18" xfId="0" applyNumberFormat="1" applyFont="1" applyFill="1" applyBorder="1" applyAlignment="1">
      <alignment horizontal="center" wrapText="1"/>
    </xf>
    <xf numFmtId="1" fontId="0" fillId="4" borderId="19" xfId="0" applyNumberFormat="1" applyFill="1" applyBorder="1" applyAlignment="1">
      <alignment horizontal="center"/>
    </xf>
    <xf numFmtId="2" fontId="0" fillId="4" borderId="17" xfId="0" applyNumberFormat="1" applyFill="1" applyBorder="1" applyAlignment="1">
      <alignment horizontal="center"/>
    </xf>
    <xf numFmtId="2" fontId="0" fillId="4" borderId="49" xfId="0" applyNumberFormat="1" applyFill="1" applyBorder="1" applyAlignment="1" applyProtection="1">
      <alignment horizontal="left"/>
    </xf>
    <xf numFmtId="14" fontId="1" fillId="4" borderId="22" xfId="0" applyNumberFormat="1" applyFont="1" applyFill="1" applyBorder="1" applyAlignment="1">
      <alignment horizontal="center"/>
    </xf>
    <xf numFmtId="2" fontId="1" fillId="4" borderId="23" xfId="0" applyNumberFormat="1" applyFont="1" applyFill="1" applyBorder="1" applyAlignment="1">
      <alignment horizontal="center"/>
    </xf>
    <xf numFmtId="1" fontId="1" fillId="4" borderId="23" xfId="0" applyNumberFormat="1" applyFont="1" applyFill="1" applyBorder="1" applyAlignment="1">
      <alignment horizontal="center"/>
    </xf>
    <xf numFmtId="1" fontId="0" fillId="4" borderId="24" xfId="0" applyNumberFormat="1" applyFill="1" applyBorder="1" applyAlignment="1">
      <alignment horizontal="center"/>
    </xf>
    <xf numFmtId="2" fontId="0" fillId="4" borderId="21" xfId="0" applyNumberFormat="1" applyFill="1" applyBorder="1" applyAlignment="1">
      <alignment horizontal="center"/>
    </xf>
    <xf numFmtId="2" fontId="0" fillId="4" borderId="48" xfId="0" applyNumberFormat="1" applyFill="1" applyBorder="1" applyAlignment="1" applyProtection="1">
      <alignment horizontal="left"/>
    </xf>
    <xf numFmtId="2" fontId="0" fillId="4" borderId="48" xfId="0" applyNumberFormat="1" applyFill="1" applyBorder="1" applyAlignment="1" applyProtection="1">
      <alignment horizontal="left" wrapText="1"/>
    </xf>
    <xf numFmtId="2" fontId="0" fillId="4" borderId="41" xfId="0" applyNumberFormat="1" applyFill="1" applyBorder="1" applyAlignment="1" applyProtection="1">
      <alignment horizontal="left" wrapText="1"/>
    </xf>
    <xf numFmtId="14" fontId="1" fillId="5" borderId="50" xfId="0" applyNumberFormat="1" applyFont="1" applyFill="1" applyBorder="1" applyAlignment="1">
      <alignment horizontal="center"/>
    </xf>
    <xf numFmtId="2" fontId="1" fillId="5" borderId="2" xfId="0" applyNumberFormat="1" applyFont="1" applyFill="1" applyBorder="1" applyAlignment="1">
      <alignment horizontal="center" wrapText="1"/>
    </xf>
    <xf numFmtId="1" fontId="1" fillId="5" borderId="2" xfId="0" applyNumberFormat="1" applyFont="1" applyFill="1" applyBorder="1" applyAlignment="1">
      <alignment horizontal="center" wrapText="1"/>
    </xf>
    <xf numFmtId="1" fontId="0" fillId="5" borderId="12" xfId="0" applyNumberFormat="1" applyFill="1" applyBorder="1" applyAlignment="1">
      <alignment horizontal="center"/>
    </xf>
    <xf numFmtId="2" fontId="0" fillId="5" borderId="11" xfId="0" applyNumberFormat="1" applyFill="1" applyBorder="1" applyAlignment="1">
      <alignment horizontal="center"/>
    </xf>
    <xf numFmtId="2" fontId="0" fillId="5" borderId="41" xfId="0" applyNumberFormat="1" applyFill="1" applyBorder="1" applyAlignment="1" applyProtection="1">
      <alignment horizontal="left"/>
    </xf>
    <xf numFmtId="14" fontId="1" fillId="5" borderId="34" xfId="0" applyNumberFormat="1" applyFont="1" applyFill="1" applyBorder="1" applyAlignment="1">
      <alignment horizontal="center"/>
    </xf>
    <xf numFmtId="2" fontId="1" fillId="5" borderId="4" xfId="0" applyNumberFormat="1" applyFont="1" applyFill="1" applyBorder="1" applyAlignment="1">
      <alignment horizontal="center" wrapText="1"/>
    </xf>
    <xf numFmtId="1" fontId="1" fillId="5" borderId="4" xfId="0" applyNumberFormat="1" applyFont="1" applyFill="1" applyBorder="1" applyAlignment="1">
      <alignment horizontal="center" wrapText="1"/>
    </xf>
    <xf numFmtId="1" fontId="0" fillId="5" borderId="5" xfId="0" applyNumberFormat="1" applyFill="1" applyBorder="1" applyAlignment="1">
      <alignment horizontal="center"/>
    </xf>
    <xf numFmtId="2" fontId="0" fillId="5" borderId="3" xfId="0" applyNumberFormat="1" applyFill="1" applyBorder="1" applyAlignment="1">
      <alignment horizontal="center"/>
    </xf>
    <xf numFmtId="2" fontId="0" fillId="5" borderId="42" xfId="0" applyNumberFormat="1" applyFill="1" applyBorder="1" applyAlignment="1" applyProtection="1">
      <alignment horizontal="left"/>
    </xf>
    <xf numFmtId="14" fontId="1" fillId="5" borderId="43" xfId="0" applyNumberFormat="1" applyFont="1" applyFill="1" applyBorder="1" applyAlignment="1">
      <alignment horizontal="center"/>
    </xf>
    <xf numFmtId="2" fontId="1" fillId="5" borderId="14" xfId="0" applyNumberFormat="1" applyFont="1" applyFill="1" applyBorder="1" applyAlignment="1">
      <alignment horizontal="center" wrapText="1"/>
    </xf>
    <xf numFmtId="1" fontId="1" fillId="5" borderId="14" xfId="0" applyNumberFormat="1" applyFont="1" applyFill="1" applyBorder="1" applyAlignment="1">
      <alignment horizontal="center" wrapText="1"/>
    </xf>
    <xf numFmtId="1" fontId="0" fillId="5" borderId="44" xfId="0" applyNumberFormat="1" applyFill="1" applyBorder="1" applyAlignment="1">
      <alignment horizontal="center"/>
    </xf>
    <xf numFmtId="2" fontId="0" fillId="5" borderId="45" xfId="0" applyNumberFormat="1" applyFill="1" applyBorder="1" applyAlignment="1">
      <alignment horizontal="center"/>
    </xf>
    <xf numFmtId="2" fontId="0" fillId="5" borderId="46" xfId="0" applyNumberFormat="1" applyFill="1" applyBorder="1" applyAlignment="1" applyProtection="1">
      <alignment horizontal="left"/>
    </xf>
    <xf numFmtId="14" fontId="1" fillId="5" borderId="22" xfId="0" applyNumberFormat="1" applyFont="1" applyFill="1" applyBorder="1" applyAlignment="1">
      <alignment horizontal="center"/>
    </xf>
    <xf numFmtId="2" fontId="1" fillId="5" borderId="23" xfId="0" applyNumberFormat="1" applyFont="1" applyFill="1" applyBorder="1" applyAlignment="1">
      <alignment horizontal="center" wrapText="1"/>
    </xf>
    <xf numFmtId="1" fontId="1" fillId="5" borderId="23" xfId="0" applyNumberFormat="1" applyFont="1" applyFill="1" applyBorder="1" applyAlignment="1">
      <alignment horizontal="center" wrapText="1"/>
    </xf>
    <xf numFmtId="1" fontId="0" fillId="5" borderId="24" xfId="0" applyNumberFormat="1" applyFill="1" applyBorder="1" applyAlignment="1">
      <alignment horizontal="center"/>
    </xf>
    <xf numFmtId="2" fontId="0" fillId="5" borderId="21" xfId="0" applyNumberFormat="1" applyFill="1" applyBorder="1" applyAlignment="1">
      <alignment horizontal="center"/>
    </xf>
    <xf numFmtId="2" fontId="0" fillId="5" borderId="48" xfId="0" applyNumberFormat="1" applyFill="1" applyBorder="1" applyAlignment="1" applyProtection="1">
      <alignment horizontal="left" wrapText="1"/>
    </xf>
    <xf numFmtId="14" fontId="1" fillId="5" borderId="35" xfId="0" applyNumberFormat="1" applyFont="1" applyFill="1" applyBorder="1" applyAlignment="1">
      <alignment horizontal="center"/>
    </xf>
    <xf numFmtId="2" fontId="1" fillId="5" borderId="18" xfId="0" applyNumberFormat="1" applyFont="1" applyFill="1" applyBorder="1" applyAlignment="1">
      <alignment horizontal="center" wrapText="1"/>
    </xf>
    <xf numFmtId="1" fontId="1" fillId="5" borderId="18" xfId="0" applyNumberFormat="1" applyFont="1" applyFill="1" applyBorder="1" applyAlignment="1">
      <alignment horizontal="center" wrapText="1"/>
    </xf>
    <xf numFmtId="1" fontId="0" fillId="5" borderId="19" xfId="0" applyNumberFormat="1" applyFill="1" applyBorder="1" applyAlignment="1">
      <alignment horizontal="center"/>
    </xf>
    <xf numFmtId="2" fontId="0" fillId="5" borderId="17" xfId="0" applyNumberFormat="1" applyFill="1" applyBorder="1" applyAlignment="1">
      <alignment horizontal="center"/>
    </xf>
    <xf numFmtId="2" fontId="0" fillId="5" borderId="49" xfId="0" applyNumberFormat="1" applyFill="1" applyBorder="1" applyAlignment="1" applyProtection="1">
      <alignment horizontal="left"/>
    </xf>
    <xf numFmtId="2" fontId="0" fillId="5" borderId="41" xfId="0" applyNumberFormat="1" applyFill="1" applyBorder="1" applyAlignment="1" applyProtection="1">
      <alignment horizontal="left" wrapText="1"/>
    </xf>
    <xf numFmtId="2" fontId="0" fillId="5" borderId="48" xfId="0" applyNumberFormat="1" applyFill="1" applyBorder="1" applyAlignment="1" applyProtection="1">
      <alignment horizontal="left"/>
    </xf>
    <xf numFmtId="49" fontId="1" fillId="11" borderId="40" xfId="0" applyNumberFormat="1" applyFont="1" applyFill="1" applyBorder="1" applyAlignment="1" applyProtection="1">
      <alignment horizontal="center"/>
      <protection locked="0"/>
    </xf>
    <xf numFmtId="2" fontId="1" fillId="11" borderId="40" xfId="0" applyNumberFormat="1" applyFont="1" applyFill="1" applyBorder="1" applyAlignment="1" applyProtection="1">
      <alignment horizontal="center"/>
      <protection locked="0"/>
    </xf>
    <xf numFmtId="14" fontId="1" fillId="6" borderId="27" xfId="0" applyNumberFormat="1" applyFont="1" applyFill="1" applyBorder="1" applyAlignment="1" applyProtection="1">
      <alignment horizontal="center"/>
    </xf>
    <xf numFmtId="14" fontId="1" fillId="6" borderId="34" xfId="0" applyNumberFormat="1" applyFont="1" applyFill="1" applyBorder="1" applyAlignment="1">
      <alignment horizontal="center"/>
    </xf>
    <xf numFmtId="2" fontId="1" fillId="6" borderId="4" xfId="0" applyNumberFormat="1" applyFont="1" applyFill="1" applyBorder="1" applyAlignment="1">
      <alignment horizontal="center"/>
    </xf>
    <xf numFmtId="1" fontId="1" fillId="6" borderId="4" xfId="0" applyNumberFormat="1" applyFont="1" applyFill="1" applyBorder="1" applyAlignment="1">
      <alignment horizontal="center"/>
    </xf>
    <xf numFmtId="1" fontId="0" fillId="6" borderId="5" xfId="0" applyNumberFormat="1" applyFill="1" applyBorder="1" applyAlignment="1">
      <alignment horizontal="center"/>
    </xf>
    <xf numFmtId="2" fontId="0" fillId="6" borderId="3" xfId="0" applyNumberFormat="1" applyFill="1" applyBorder="1" applyAlignment="1">
      <alignment horizontal="center"/>
    </xf>
    <xf numFmtId="2" fontId="0" fillId="6" borderId="42" xfId="0" applyNumberFormat="1" applyFill="1" applyBorder="1" applyAlignment="1" applyProtection="1">
      <alignment horizontal="left"/>
    </xf>
    <xf numFmtId="2" fontId="1" fillId="6" borderId="4" xfId="0" applyNumberFormat="1" applyFont="1" applyFill="1" applyBorder="1" applyAlignment="1">
      <alignment horizontal="center" wrapText="1"/>
    </xf>
    <xf numFmtId="1" fontId="1" fillId="6" borderId="4" xfId="0" applyNumberFormat="1" applyFont="1" applyFill="1" applyBorder="1" applyAlignment="1">
      <alignment horizontal="center" wrapText="1"/>
    </xf>
    <xf numFmtId="14" fontId="1" fillId="6" borderId="43" xfId="0" applyNumberFormat="1" applyFont="1" applyFill="1" applyBorder="1" applyAlignment="1">
      <alignment horizontal="center"/>
    </xf>
    <xf numFmtId="2" fontId="1" fillId="6" borderId="14" xfId="0" applyNumberFormat="1" applyFont="1" applyFill="1" applyBorder="1" applyAlignment="1">
      <alignment horizontal="center" wrapText="1"/>
    </xf>
    <xf numFmtId="1" fontId="1" fillId="6" borderId="14" xfId="0" applyNumberFormat="1" applyFont="1" applyFill="1" applyBorder="1" applyAlignment="1">
      <alignment horizontal="center" wrapText="1"/>
    </xf>
    <xf numFmtId="1" fontId="0" fillId="6" borderId="44" xfId="0" applyNumberFormat="1" applyFill="1" applyBorder="1" applyAlignment="1">
      <alignment horizontal="center"/>
    </xf>
    <xf numFmtId="2" fontId="0" fillId="6" borderId="45" xfId="0" applyNumberFormat="1" applyFill="1" applyBorder="1" applyAlignment="1">
      <alignment horizontal="center"/>
    </xf>
    <xf numFmtId="2" fontId="0" fillId="6" borderId="46" xfId="0" applyNumberFormat="1" applyFill="1" applyBorder="1" applyAlignment="1" applyProtection="1">
      <alignment horizontal="left"/>
    </xf>
    <xf numFmtId="14" fontId="1" fillId="6" borderId="22" xfId="0" applyNumberFormat="1" applyFont="1" applyFill="1" applyBorder="1" applyAlignment="1">
      <alignment horizontal="center"/>
    </xf>
    <xf numFmtId="2" fontId="1" fillId="6" borderId="23" xfId="0" applyNumberFormat="1" applyFont="1" applyFill="1" applyBorder="1" applyAlignment="1">
      <alignment horizontal="center"/>
    </xf>
    <xf numFmtId="1" fontId="1" fillId="6" borderId="23" xfId="0" applyNumberFormat="1" applyFont="1" applyFill="1" applyBorder="1" applyAlignment="1">
      <alignment horizontal="center"/>
    </xf>
    <xf numFmtId="1" fontId="0" fillId="6" borderId="24" xfId="0" applyNumberFormat="1" applyFill="1" applyBorder="1" applyAlignment="1">
      <alignment horizontal="center"/>
    </xf>
    <xf numFmtId="2" fontId="0" fillId="6" borderId="21" xfId="0" applyNumberFormat="1" applyFill="1" applyBorder="1" applyAlignment="1">
      <alignment horizontal="center"/>
    </xf>
    <xf numFmtId="2" fontId="0" fillId="6" borderId="48" xfId="0" applyNumberFormat="1" applyFill="1" applyBorder="1" applyAlignment="1" applyProtection="1">
      <alignment horizontal="left"/>
    </xf>
    <xf numFmtId="14" fontId="1" fillId="6" borderId="35" xfId="0" applyNumberFormat="1" applyFont="1" applyFill="1" applyBorder="1" applyAlignment="1">
      <alignment horizontal="center"/>
    </xf>
    <xf numFmtId="2" fontId="1" fillId="6" borderId="18" xfId="0" applyNumberFormat="1" applyFont="1" applyFill="1" applyBorder="1" applyAlignment="1">
      <alignment horizontal="center" wrapText="1"/>
    </xf>
    <xf numFmtId="1" fontId="1" fillId="6" borderId="18" xfId="0" applyNumberFormat="1" applyFont="1" applyFill="1" applyBorder="1" applyAlignment="1">
      <alignment horizontal="center" wrapText="1"/>
    </xf>
    <xf numFmtId="1" fontId="0" fillId="6" borderId="19" xfId="0" applyNumberFormat="1" applyFill="1" applyBorder="1" applyAlignment="1">
      <alignment horizontal="center"/>
    </xf>
    <xf numFmtId="2" fontId="0" fillId="6" borderId="17" xfId="0" applyNumberFormat="1" applyFill="1" applyBorder="1" applyAlignment="1">
      <alignment horizontal="center"/>
    </xf>
    <xf numFmtId="2" fontId="0" fillId="6" borderId="49" xfId="0" applyNumberFormat="1" applyFill="1" applyBorder="1" applyAlignment="1" applyProtection="1">
      <alignment horizontal="left"/>
    </xf>
    <xf numFmtId="14" fontId="1" fillId="6" borderId="50" xfId="0" applyNumberFormat="1" applyFont="1" applyFill="1" applyBorder="1" applyAlignment="1">
      <alignment horizontal="center"/>
    </xf>
    <xf numFmtId="2" fontId="1" fillId="6" borderId="2" xfId="0" applyNumberFormat="1" applyFont="1" applyFill="1" applyBorder="1" applyAlignment="1">
      <alignment horizontal="center"/>
    </xf>
    <xf numFmtId="1" fontId="1" fillId="6" borderId="2" xfId="0" applyNumberFormat="1" applyFont="1" applyFill="1" applyBorder="1" applyAlignment="1">
      <alignment horizontal="center"/>
    </xf>
    <xf numFmtId="1" fontId="0" fillId="6" borderId="12" xfId="0" applyNumberFormat="1" applyFill="1" applyBorder="1" applyAlignment="1">
      <alignment horizontal="center"/>
    </xf>
    <xf numFmtId="2" fontId="0" fillId="6" borderId="11" xfId="0" applyNumberFormat="1" applyFill="1" applyBorder="1" applyAlignment="1">
      <alignment horizontal="center"/>
    </xf>
    <xf numFmtId="2" fontId="0" fillId="6" borderId="41" xfId="0" applyNumberFormat="1" applyFill="1" applyBorder="1" applyAlignment="1" applyProtection="1">
      <alignment horizontal="left"/>
    </xf>
    <xf numFmtId="14" fontId="1" fillId="6" borderId="25" xfId="0" applyNumberFormat="1" applyFont="1" applyFill="1" applyBorder="1" applyAlignment="1" applyProtection="1">
      <alignment horizontal="center"/>
    </xf>
    <xf numFmtId="14" fontId="1" fillId="7" borderId="43" xfId="0" applyNumberFormat="1" applyFont="1" applyFill="1" applyBorder="1" applyAlignment="1">
      <alignment horizontal="center"/>
    </xf>
    <xf numFmtId="2" fontId="1" fillId="7" borderId="14" xfId="0" applyNumberFormat="1" applyFont="1" applyFill="1" applyBorder="1" applyAlignment="1">
      <alignment horizontal="center" wrapText="1"/>
    </xf>
    <xf numFmtId="1" fontId="1" fillId="7" borderId="14" xfId="0" applyNumberFormat="1" applyFont="1" applyFill="1" applyBorder="1" applyAlignment="1">
      <alignment horizontal="center" wrapText="1"/>
    </xf>
    <xf numFmtId="1" fontId="0" fillId="7" borderId="44" xfId="0" applyNumberFormat="1" applyFont="1" applyFill="1" applyBorder="1" applyAlignment="1">
      <alignment horizontal="center" wrapText="1"/>
    </xf>
    <xf numFmtId="2" fontId="0" fillId="7" borderId="45" xfId="0" applyNumberFormat="1" applyFont="1" applyFill="1" applyBorder="1" applyAlignment="1">
      <alignment horizontal="center" wrapText="1"/>
    </xf>
    <xf numFmtId="2" fontId="0" fillId="7" borderId="46" xfId="0" applyNumberFormat="1" applyFont="1" applyFill="1" applyBorder="1" applyAlignment="1" applyProtection="1">
      <alignment horizontal="left" wrapText="1"/>
    </xf>
    <xf numFmtId="14" fontId="1" fillId="7" borderId="22" xfId="0" applyNumberFormat="1" applyFont="1" applyFill="1" applyBorder="1" applyAlignment="1">
      <alignment horizontal="center"/>
    </xf>
    <xf numFmtId="2" fontId="1" fillId="7" borderId="23" xfId="0" applyNumberFormat="1" applyFont="1" applyFill="1" applyBorder="1" applyAlignment="1">
      <alignment horizontal="center" wrapText="1"/>
    </xf>
    <xf numFmtId="1" fontId="1" fillId="7" borderId="23" xfId="0" applyNumberFormat="1" applyFont="1" applyFill="1" applyBorder="1" applyAlignment="1">
      <alignment horizontal="center" wrapText="1"/>
    </xf>
    <xf numFmtId="1" fontId="0" fillId="7" borderId="24" xfId="0" applyNumberFormat="1" applyFont="1" applyFill="1" applyBorder="1" applyAlignment="1">
      <alignment horizontal="center" wrapText="1"/>
    </xf>
    <xf numFmtId="2" fontId="0" fillId="7" borderId="21" xfId="0" applyNumberFormat="1" applyFont="1" applyFill="1" applyBorder="1" applyAlignment="1">
      <alignment horizontal="center" wrapText="1"/>
    </xf>
    <xf numFmtId="2" fontId="0" fillId="7" borderId="48" xfId="0" applyNumberFormat="1" applyFont="1" applyFill="1" applyBorder="1" applyAlignment="1" applyProtection="1">
      <alignment horizontal="left" wrapText="1"/>
    </xf>
    <xf numFmtId="14" fontId="1" fillId="7" borderId="34" xfId="0" applyNumberFormat="1" applyFont="1" applyFill="1" applyBorder="1" applyAlignment="1">
      <alignment horizontal="center"/>
    </xf>
    <xf numFmtId="2" fontId="1" fillId="7" borderId="4" xfId="0" applyNumberFormat="1" applyFont="1" applyFill="1" applyBorder="1" applyAlignment="1">
      <alignment horizontal="center" wrapText="1"/>
    </xf>
    <xf numFmtId="1" fontId="1" fillId="7" borderId="4" xfId="0" applyNumberFormat="1" applyFont="1" applyFill="1" applyBorder="1" applyAlignment="1">
      <alignment horizontal="center" wrapText="1"/>
    </xf>
    <xf numFmtId="1" fontId="0" fillId="7" borderId="5" xfId="0" applyNumberFormat="1" applyFont="1" applyFill="1" applyBorder="1" applyAlignment="1">
      <alignment horizontal="center" wrapText="1"/>
    </xf>
    <xf numFmtId="2" fontId="0" fillId="7" borderId="3" xfId="0" applyNumberFormat="1" applyFont="1" applyFill="1" applyBorder="1" applyAlignment="1">
      <alignment horizontal="center" wrapText="1"/>
    </xf>
    <xf numFmtId="2" fontId="0" fillId="7" borderId="42" xfId="0" applyNumberFormat="1" applyFont="1" applyFill="1" applyBorder="1" applyAlignment="1" applyProtection="1">
      <alignment horizontal="left" wrapText="1"/>
    </xf>
    <xf numFmtId="14" fontId="1" fillId="7" borderId="35" xfId="0" applyNumberFormat="1" applyFont="1" applyFill="1" applyBorder="1" applyAlignment="1">
      <alignment horizontal="center"/>
    </xf>
    <xf numFmtId="2" fontId="1" fillId="7" borderId="18" xfId="0" applyNumberFormat="1" applyFont="1" applyFill="1" applyBorder="1" applyAlignment="1">
      <alignment horizontal="center" wrapText="1"/>
    </xf>
    <xf numFmtId="1" fontId="1" fillId="7" borderId="18" xfId="0" applyNumberFormat="1" applyFont="1" applyFill="1" applyBorder="1" applyAlignment="1">
      <alignment horizontal="center" wrapText="1"/>
    </xf>
    <xf numFmtId="1" fontId="0" fillId="7" borderId="19" xfId="0" applyNumberFormat="1" applyFont="1" applyFill="1" applyBorder="1" applyAlignment="1">
      <alignment horizontal="center" wrapText="1"/>
    </xf>
    <xf numFmtId="2" fontId="0" fillId="7" borderId="17" xfId="0" applyNumberFormat="1" applyFont="1" applyFill="1" applyBorder="1" applyAlignment="1">
      <alignment horizontal="center" wrapText="1"/>
    </xf>
    <xf numFmtId="2" fontId="0" fillId="7" borderId="49" xfId="0" applyNumberFormat="1" applyFont="1" applyFill="1" applyBorder="1" applyAlignment="1" applyProtection="1">
      <alignment horizontal="left" wrapText="1"/>
    </xf>
    <xf numFmtId="14" fontId="1" fillId="7" borderId="50" xfId="0" applyNumberFormat="1" applyFont="1" applyFill="1" applyBorder="1" applyAlignment="1">
      <alignment horizontal="center"/>
    </xf>
    <xf numFmtId="2" fontId="1" fillId="7" borderId="2" xfId="0" applyNumberFormat="1" applyFont="1" applyFill="1" applyBorder="1" applyAlignment="1">
      <alignment horizontal="center" wrapText="1"/>
    </xf>
    <xf numFmtId="1" fontId="1" fillId="7" borderId="2" xfId="0" applyNumberFormat="1" applyFont="1" applyFill="1" applyBorder="1" applyAlignment="1">
      <alignment horizontal="center" wrapText="1"/>
    </xf>
    <xf numFmtId="1" fontId="0" fillId="7" borderId="12" xfId="0" applyNumberFormat="1" applyFont="1" applyFill="1" applyBorder="1" applyAlignment="1">
      <alignment horizontal="center" wrapText="1"/>
    </xf>
    <xf numFmtId="2" fontId="0" fillId="7" borderId="11" xfId="0" applyNumberFormat="1" applyFont="1" applyFill="1" applyBorder="1" applyAlignment="1">
      <alignment horizontal="center" wrapText="1"/>
    </xf>
    <xf numFmtId="2" fontId="0" fillId="7" borderId="41" xfId="0" applyNumberFormat="1" applyFont="1" applyFill="1" applyBorder="1" applyAlignment="1" applyProtection="1">
      <alignment horizontal="left" wrapText="1"/>
    </xf>
    <xf numFmtId="14" fontId="1" fillId="8" borderId="22" xfId="0" applyNumberFormat="1" applyFont="1" applyFill="1" applyBorder="1" applyAlignment="1">
      <alignment horizontal="center"/>
    </xf>
    <xf numFmtId="2" fontId="1" fillId="8" borderId="23" xfId="0" applyNumberFormat="1" applyFont="1" applyFill="1" applyBorder="1" applyAlignment="1">
      <alignment horizontal="center" wrapText="1"/>
    </xf>
    <xf numFmtId="1" fontId="1" fillId="8" borderId="23" xfId="0" applyNumberFormat="1" applyFont="1" applyFill="1" applyBorder="1" applyAlignment="1">
      <alignment horizontal="center" wrapText="1"/>
    </xf>
    <xf numFmtId="1" fontId="0" fillId="8" borderId="24" xfId="0" applyNumberFormat="1" applyFont="1" applyFill="1" applyBorder="1" applyAlignment="1">
      <alignment horizontal="center" wrapText="1"/>
    </xf>
    <xf numFmtId="2" fontId="0" fillId="8" borderId="21" xfId="0" applyNumberFormat="1" applyFont="1" applyFill="1" applyBorder="1" applyAlignment="1">
      <alignment horizontal="center" wrapText="1"/>
    </xf>
    <xf numFmtId="2" fontId="0" fillId="8" borderId="48" xfId="0" applyNumberFormat="1" applyFont="1" applyFill="1" applyBorder="1" applyAlignment="1" applyProtection="1">
      <alignment horizontal="left" wrapText="1"/>
    </xf>
    <xf numFmtId="14" fontId="1" fillId="8" borderId="34" xfId="0" applyNumberFormat="1" applyFont="1" applyFill="1" applyBorder="1" applyAlignment="1">
      <alignment horizontal="center"/>
    </xf>
    <xf numFmtId="2" fontId="1" fillId="8" borderId="4" xfId="0" applyNumberFormat="1" applyFont="1" applyFill="1" applyBorder="1" applyAlignment="1">
      <alignment horizontal="center" wrapText="1"/>
    </xf>
    <xf numFmtId="1" fontId="1" fillId="8" borderId="4" xfId="0" applyNumberFormat="1" applyFont="1" applyFill="1" applyBorder="1" applyAlignment="1">
      <alignment horizontal="center" wrapText="1"/>
    </xf>
    <xf numFmtId="1" fontId="0" fillId="8" borderId="5" xfId="0" applyNumberFormat="1" applyFont="1" applyFill="1" applyBorder="1" applyAlignment="1">
      <alignment horizontal="center" wrapText="1"/>
    </xf>
    <xf numFmtId="2" fontId="0" fillId="8" borderId="3" xfId="0" applyNumberFormat="1" applyFont="1" applyFill="1" applyBorder="1" applyAlignment="1">
      <alignment horizontal="center" wrapText="1"/>
    </xf>
    <xf numFmtId="2" fontId="0" fillId="8" borderId="42" xfId="0" applyNumberFormat="1" applyFont="1" applyFill="1" applyBorder="1" applyAlignment="1" applyProtection="1">
      <alignment horizontal="left" wrapText="1"/>
    </xf>
    <xf numFmtId="14" fontId="1" fillId="8" borderId="35" xfId="0" applyNumberFormat="1" applyFont="1" applyFill="1" applyBorder="1" applyAlignment="1">
      <alignment horizontal="center"/>
    </xf>
    <xf numFmtId="2" fontId="1" fillId="8" borderId="18" xfId="0" applyNumberFormat="1" applyFont="1" applyFill="1" applyBorder="1" applyAlignment="1">
      <alignment horizontal="center" wrapText="1"/>
    </xf>
    <xf numFmtId="1" fontId="1" fillId="8" borderId="18" xfId="0" applyNumberFormat="1" applyFont="1" applyFill="1" applyBorder="1" applyAlignment="1">
      <alignment horizontal="center" wrapText="1"/>
    </xf>
    <xf numFmtId="1" fontId="0" fillId="8" borderId="19" xfId="0" applyNumberFormat="1" applyFont="1" applyFill="1" applyBorder="1" applyAlignment="1">
      <alignment horizontal="center" wrapText="1"/>
    </xf>
    <xf numFmtId="2" fontId="0" fillId="8" borderId="17" xfId="0" applyNumberFormat="1" applyFont="1" applyFill="1" applyBorder="1" applyAlignment="1">
      <alignment horizontal="center" wrapText="1"/>
    </xf>
    <xf numFmtId="2" fontId="0" fillId="8" borderId="49" xfId="0" applyNumberFormat="1" applyFont="1" applyFill="1" applyBorder="1" applyAlignment="1" applyProtection="1">
      <alignment horizontal="left" wrapText="1"/>
    </xf>
    <xf numFmtId="14" fontId="1" fillId="8" borderId="50" xfId="0" applyNumberFormat="1" applyFont="1" applyFill="1" applyBorder="1" applyAlignment="1">
      <alignment horizontal="center"/>
    </xf>
    <xf numFmtId="2" fontId="1" fillId="8" borderId="2" xfId="0" applyNumberFormat="1" applyFont="1" applyFill="1" applyBorder="1" applyAlignment="1">
      <alignment horizontal="center" wrapText="1"/>
    </xf>
    <xf numFmtId="1" fontId="1" fillId="8" borderId="2" xfId="0" applyNumberFormat="1" applyFont="1" applyFill="1" applyBorder="1" applyAlignment="1">
      <alignment horizontal="center" wrapText="1"/>
    </xf>
    <xf numFmtId="1" fontId="0" fillId="8" borderId="12" xfId="0" applyNumberFormat="1" applyFont="1" applyFill="1" applyBorder="1" applyAlignment="1">
      <alignment horizontal="center" wrapText="1"/>
    </xf>
    <xf numFmtId="2" fontId="0" fillId="8" borderId="11" xfId="0" applyNumberFormat="1" applyFont="1" applyFill="1" applyBorder="1" applyAlignment="1">
      <alignment horizontal="center" wrapText="1"/>
    </xf>
    <xf numFmtId="2" fontId="0" fillId="8" borderId="41" xfId="0" applyNumberFormat="1" applyFont="1" applyFill="1" applyBorder="1" applyAlignment="1" applyProtection="1">
      <alignment horizontal="left" wrapText="1"/>
    </xf>
    <xf numFmtId="14" fontId="1" fillId="8" borderId="43" xfId="0" applyNumberFormat="1" applyFont="1" applyFill="1" applyBorder="1" applyAlignment="1">
      <alignment horizontal="center"/>
    </xf>
    <xf numFmtId="2" fontId="1" fillId="8" borderId="14" xfId="0" applyNumberFormat="1" applyFont="1" applyFill="1" applyBorder="1" applyAlignment="1">
      <alignment horizontal="center" wrapText="1"/>
    </xf>
    <xf numFmtId="1" fontId="1" fillId="8" borderId="14" xfId="0" applyNumberFormat="1" applyFont="1" applyFill="1" applyBorder="1" applyAlignment="1">
      <alignment horizontal="center" wrapText="1"/>
    </xf>
    <xf numFmtId="1" fontId="0" fillId="8" borderId="44" xfId="0" applyNumberFormat="1" applyFont="1" applyFill="1" applyBorder="1" applyAlignment="1">
      <alignment horizontal="center" wrapText="1"/>
    </xf>
    <xf numFmtId="2" fontId="0" fillId="8" borderId="45" xfId="0" applyNumberFormat="1" applyFont="1" applyFill="1" applyBorder="1" applyAlignment="1">
      <alignment horizontal="center" wrapText="1"/>
    </xf>
    <xf numFmtId="2" fontId="0" fillId="8" borderId="46" xfId="0" applyNumberFormat="1" applyFont="1" applyFill="1" applyBorder="1" applyAlignment="1" applyProtection="1">
      <alignment horizontal="left" wrapText="1"/>
    </xf>
    <xf numFmtId="2" fontId="0" fillId="3" borderId="42" xfId="0" applyNumberFormat="1" applyFont="1" applyFill="1" applyBorder="1" applyAlignment="1" applyProtection="1">
      <alignment horizontal="left" wrapText="1"/>
    </xf>
    <xf numFmtId="2" fontId="0" fillId="3" borderId="46" xfId="0" applyNumberFormat="1" applyFont="1" applyFill="1" applyBorder="1" applyAlignment="1" applyProtection="1">
      <alignment horizontal="left" wrapText="1"/>
    </xf>
    <xf numFmtId="14" fontId="1" fillId="9" borderId="34" xfId="0" applyNumberFormat="1" applyFont="1" applyFill="1" applyBorder="1" applyAlignment="1">
      <alignment horizontal="center"/>
    </xf>
    <xf numFmtId="2" fontId="1" fillId="9" borderId="4" xfId="0" applyNumberFormat="1" applyFont="1" applyFill="1" applyBorder="1" applyAlignment="1">
      <alignment horizontal="center" wrapText="1"/>
    </xf>
    <xf numFmtId="1" fontId="1" fillId="9" borderId="4" xfId="0" applyNumberFormat="1" applyFont="1" applyFill="1" applyBorder="1" applyAlignment="1">
      <alignment horizontal="center" wrapText="1"/>
    </xf>
    <xf numFmtId="1" fontId="0" fillId="9" borderId="5" xfId="0" applyNumberFormat="1" applyFill="1" applyBorder="1" applyAlignment="1">
      <alignment horizontal="center"/>
    </xf>
    <xf numFmtId="2" fontId="0" fillId="9" borderId="3" xfId="0" applyNumberFormat="1" applyFill="1" applyBorder="1" applyAlignment="1">
      <alignment horizontal="center"/>
    </xf>
    <xf numFmtId="2" fontId="0" fillId="9" borderId="42" xfId="0" applyNumberFormat="1" applyFill="1" applyBorder="1" applyAlignment="1" applyProtection="1">
      <alignment horizontal="left"/>
    </xf>
    <xf numFmtId="14" fontId="1" fillId="9" borderId="35" xfId="0" applyNumberFormat="1" applyFont="1" applyFill="1" applyBorder="1" applyAlignment="1">
      <alignment horizontal="center"/>
    </xf>
    <xf numFmtId="2" fontId="1" fillId="9" borderId="18" xfId="0" applyNumberFormat="1" applyFont="1" applyFill="1" applyBorder="1" applyAlignment="1">
      <alignment horizontal="center" wrapText="1"/>
    </xf>
    <xf numFmtId="1" fontId="1" fillId="9" borderId="18" xfId="0" applyNumberFormat="1" applyFont="1" applyFill="1" applyBorder="1" applyAlignment="1">
      <alignment horizontal="center" wrapText="1"/>
    </xf>
    <xf numFmtId="1" fontId="0" fillId="9" borderId="19" xfId="0" applyNumberFormat="1" applyFill="1" applyBorder="1" applyAlignment="1">
      <alignment horizontal="center"/>
    </xf>
    <xf numFmtId="2" fontId="0" fillId="9" borderId="17" xfId="0" applyNumberFormat="1" applyFill="1" applyBorder="1" applyAlignment="1">
      <alignment horizontal="center"/>
    </xf>
    <xf numFmtId="2" fontId="0" fillId="9" borderId="49" xfId="0" applyNumberFormat="1" applyFill="1" applyBorder="1" applyAlignment="1" applyProtection="1">
      <alignment horizontal="left"/>
    </xf>
    <xf numFmtId="14" fontId="1" fillId="9" borderId="50" xfId="0" applyNumberFormat="1" applyFont="1" applyFill="1" applyBorder="1" applyAlignment="1">
      <alignment horizontal="center"/>
    </xf>
    <xf numFmtId="2" fontId="1" fillId="9" borderId="2" xfId="0" applyNumberFormat="1" applyFont="1" applyFill="1" applyBorder="1" applyAlignment="1">
      <alignment horizontal="center" wrapText="1"/>
    </xf>
    <xf numFmtId="1" fontId="1" fillId="9" borderId="2" xfId="0" applyNumberFormat="1" applyFont="1" applyFill="1" applyBorder="1" applyAlignment="1">
      <alignment horizontal="center" wrapText="1"/>
    </xf>
    <xf numFmtId="1" fontId="0" fillId="9" borderId="12" xfId="0" applyNumberFormat="1" applyFill="1" applyBorder="1" applyAlignment="1">
      <alignment horizontal="center"/>
    </xf>
    <xf numFmtId="2" fontId="0" fillId="9" borderId="11" xfId="0" applyNumberFormat="1" applyFill="1" applyBorder="1" applyAlignment="1">
      <alignment horizontal="center"/>
    </xf>
    <xf numFmtId="2" fontId="0" fillId="9" borderId="41" xfId="0" applyNumberFormat="1" applyFill="1" applyBorder="1" applyAlignment="1" applyProtection="1">
      <alignment horizontal="left"/>
    </xf>
    <xf numFmtId="14" fontId="1" fillId="9" borderId="43" xfId="0" applyNumberFormat="1" applyFont="1" applyFill="1" applyBorder="1" applyAlignment="1">
      <alignment horizontal="center"/>
    </xf>
    <xf numFmtId="2" fontId="1" fillId="9" borderId="14" xfId="0" applyNumberFormat="1" applyFont="1" applyFill="1" applyBorder="1" applyAlignment="1">
      <alignment horizontal="center" wrapText="1"/>
    </xf>
    <xf numFmtId="1" fontId="1" fillId="9" borderId="14" xfId="0" applyNumberFormat="1" applyFont="1" applyFill="1" applyBorder="1" applyAlignment="1">
      <alignment horizontal="center" wrapText="1"/>
    </xf>
    <xf numFmtId="1" fontId="0" fillId="9" borderId="44" xfId="0" applyNumberFormat="1" applyFill="1" applyBorder="1" applyAlignment="1">
      <alignment horizontal="center"/>
    </xf>
    <xf numFmtId="2" fontId="0" fillId="9" borderId="45" xfId="0" applyNumberFormat="1" applyFill="1" applyBorder="1" applyAlignment="1">
      <alignment horizontal="center"/>
    </xf>
    <xf numFmtId="2" fontId="0" fillId="9" borderId="46" xfId="0" applyNumberFormat="1" applyFill="1" applyBorder="1" applyAlignment="1" applyProtection="1">
      <alignment horizontal="left"/>
    </xf>
    <xf numFmtId="14" fontId="1" fillId="9" borderId="22" xfId="0" applyNumberFormat="1" applyFont="1" applyFill="1" applyBorder="1" applyAlignment="1">
      <alignment horizontal="center"/>
    </xf>
    <xf numFmtId="2" fontId="1" fillId="9" borderId="23" xfId="0" applyNumberFormat="1" applyFont="1" applyFill="1" applyBorder="1" applyAlignment="1">
      <alignment horizontal="center" wrapText="1"/>
    </xf>
    <xf numFmtId="1" fontId="1" fillId="9" borderId="23" xfId="0" applyNumberFormat="1" applyFont="1" applyFill="1" applyBorder="1" applyAlignment="1">
      <alignment horizontal="center" wrapText="1"/>
    </xf>
    <xf numFmtId="1" fontId="0" fillId="9" borderId="24" xfId="0" applyNumberFormat="1" applyFill="1" applyBorder="1" applyAlignment="1">
      <alignment horizontal="center"/>
    </xf>
    <xf numFmtId="2" fontId="0" fillId="9" borderId="21" xfId="0" applyNumberFormat="1" applyFill="1" applyBorder="1" applyAlignment="1">
      <alignment horizontal="center"/>
    </xf>
    <xf numFmtId="2" fontId="0" fillId="9" borderId="48" xfId="0" applyNumberFormat="1" applyFill="1" applyBorder="1" applyAlignment="1" applyProtection="1">
      <alignment horizontal="left"/>
    </xf>
    <xf numFmtId="14" fontId="1" fillId="9" borderId="25" xfId="0" applyNumberFormat="1" applyFont="1" applyFill="1" applyBorder="1" applyAlignment="1" applyProtection="1">
      <alignment horizontal="center"/>
    </xf>
    <xf numFmtId="14" fontId="1" fillId="4" borderId="50" xfId="0" applyNumberFormat="1" applyFont="1" applyFill="1" applyBorder="1" applyAlignment="1">
      <alignment horizontal="center"/>
    </xf>
    <xf numFmtId="2" fontId="1" fillId="4" borderId="2" xfId="0" applyNumberFormat="1" applyFont="1" applyFill="1" applyBorder="1" applyAlignment="1">
      <alignment horizontal="center" wrapText="1"/>
    </xf>
    <xf numFmtId="1" fontId="1" fillId="4" borderId="2" xfId="0" applyNumberFormat="1" applyFont="1" applyFill="1" applyBorder="1" applyAlignment="1">
      <alignment horizontal="center" wrapText="1"/>
    </xf>
    <xf numFmtId="1" fontId="0" fillId="4" borderId="12" xfId="0" applyNumberFormat="1" applyFill="1" applyBorder="1" applyAlignment="1">
      <alignment horizontal="center"/>
    </xf>
    <xf numFmtId="2" fontId="0" fillId="4" borderId="11" xfId="0" applyNumberFormat="1" applyFill="1" applyBorder="1" applyAlignment="1">
      <alignment horizontal="center"/>
    </xf>
    <xf numFmtId="2" fontId="0" fillId="4" borderId="41" xfId="0" applyNumberFormat="1" applyFill="1" applyBorder="1" applyAlignment="1" applyProtection="1">
      <alignment horizontal="left"/>
    </xf>
    <xf numFmtId="2" fontId="1" fillId="4" borderId="4" xfId="0" applyNumberFormat="1" applyFont="1" applyFill="1" applyBorder="1" applyAlignment="1">
      <alignment horizontal="center" wrapText="1"/>
    </xf>
    <xf numFmtId="1" fontId="1" fillId="4" borderId="4" xfId="0" applyNumberFormat="1" applyFont="1" applyFill="1" applyBorder="1" applyAlignment="1">
      <alignment horizontal="center" wrapText="1"/>
    </xf>
    <xf numFmtId="14" fontId="1" fillId="4" borderId="43" xfId="0" applyNumberFormat="1" applyFont="1" applyFill="1" applyBorder="1" applyAlignment="1">
      <alignment horizontal="center"/>
    </xf>
    <xf numFmtId="2" fontId="1" fillId="4" borderId="14" xfId="0" applyNumberFormat="1" applyFont="1" applyFill="1" applyBorder="1" applyAlignment="1">
      <alignment horizontal="center" wrapText="1"/>
    </xf>
    <xf numFmtId="1" fontId="1" fillId="4" borderId="14" xfId="0" applyNumberFormat="1" applyFont="1" applyFill="1" applyBorder="1" applyAlignment="1">
      <alignment horizontal="center" wrapText="1"/>
    </xf>
    <xf numFmtId="1" fontId="0" fillId="4" borderId="44" xfId="0" applyNumberFormat="1" applyFill="1" applyBorder="1" applyAlignment="1">
      <alignment horizontal="center"/>
    </xf>
    <xf numFmtId="2" fontId="0" fillId="4" borderId="45" xfId="0" applyNumberFormat="1" applyFill="1" applyBorder="1" applyAlignment="1">
      <alignment horizontal="center"/>
    </xf>
    <xf numFmtId="2" fontId="0" fillId="4" borderId="46" xfId="0" applyNumberFormat="1" applyFill="1" applyBorder="1" applyAlignment="1" applyProtection="1">
      <alignment horizontal="left"/>
    </xf>
    <xf numFmtId="2" fontId="1" fillId="4" borderId="23" xfId="0" applyNumberFormat="1" applyFont="1" applyFill="1" applyBorder="1" applyAlignment="1">
      <alignment horizontal="center" wrapText="1"/>
    </xf>
    <xf numFmtId="1" fontId="1" fillId="4" borderId="23" xfId="0" applyNumberFormat="1" applyFont="1" applyFill="1" applyBorder="1" applyAlignment="1">
      <alignment horizontal="center" wrapText="1"/>
    </xf>
    <xf numFmtId="2" fontId="1" fillId="11" borderId="40" xfId="0" applyNumberFormat="1" applyFont="1" applyFill="1" applyBorder="1" applyAlignment="1" applyProtection="1">
      <alignment horizontal="centerContinuous"/>
      <protection locked="0"/>
    </xf>
    <xf numFmtId="49" fontId="1" fillId="13" borderId="3" xfId="0" applyNumberFormat="1" applyFont="1" applyFill="1" applyBorder="1" applyAlignment="1" applyProtection="1">
      <protection locked="0"/>
    </xf>
    <xf numFmtId="49" fontId="1" fillId="13" borderId="4" xfId="0" applyNumberFormat="1" applyFont="1" applyFill="1" applyBorder="1" applyAlignment="1" applyProtection="1">
      <protection locked="0"/>
    </xf>
    <xf numFmtId="49" fontId="1" fillId="13" borderId="5" xfId="0" applyNumberFormat="1" applyFont="1" applyFill="1" applyBorder="1" applyAlignment="1" applyProtection="1">
      <protection locked="0"/>
    </xf>
    <xf numFmtId="49" fontId="1" fillId="13" borderId="14" xfId="0" applyNumberFormat="1" applyFont="1" applyFill="1" applyBorder="1" applyAlignment="1" applyProtection="1">
      <protection locked="0"/>
    </xf>
    <xf numFmtId="0" fontId="5" fillId="0" borderId="7" xfId="0" applyFont="1" applyBorder="1" applyAlignment="1" applyProtection="1">
      <alignment horizontal="centerContinuous"/>
      <protection locked="0"/>
    </xf>
    <xf numFmtId="0" fontId="5" fillId="0" borderId="15" xfId="0" applyFont="1" applyBorder="1" applyAlignment="1" applyProtection="1">
      <alignment horizontal="centerContinuous"/>
      <protection locked="0"/>
    </xf>
    <xf numFmtId="0" fontId="5" fillId="0" borderId="16" xfId="0" applyFont="1" applyBorder="1" applyAlignment="1" applyProtection="1">
      <alignment horizontal="centerContinuous"/>
      <protection locked="0"/>
    </xf>
    <xf numFmtId="165" fontId="1" fillId="0" borderId="0" xfId="0" applyNumberFormat="1" applyFont="1" applyBorder="1" applyAlignment="1">
      <alignment horizontal="right" wrapText="1"/>
    </xf>
    <xf numFmtId="165" fontId="1" fillId="11" borderId="53" xfId="0" applyNumberFormat="1" applyFont="1" applyFill="1" applyBorder="1" applyAlignment="1" applyProtection="1">
      <alignment horizontal="center" wrapText="1"/>
      <protection locked="0"/>
    </xf>
    <xf numFmtId="165" fontId="1" fillId="11" borderId="54" xfId="0" applyNumberFormat="1" applyFont="1" applyFill="1" applyBorder="1" applyAlignment="1" applyProtection="1">
      <alignment horizontal="center" wrapText="1"/>
      <protection locked="0"/>
    </xf>
    <xf numFmtId="2" fontId="1" fillId="5" borderId="8" xfId="0" applyNumberFormat="1" applyFont="1" applyFill="1" applyBorder="1" applyAlignment="1">
      <alignment horizontal="center" wrapText="1"/>
    </xf>
    <xf numFmtId="1" fontId="1" fillId="11" borderId="53" xfId="0" applyNumberFormat="1" applyFont="1" applyFill="1" applyBorder="1" applyAlignment="1" applyProtection="1">
      <alignment horizontal="center" wrapText="1"/>
      <protection locked="0"/>
    </xf>
    <xf numFmtId="1" fontId="1" fillId="11" borderId="20" xfId="0" applyNumberFormat="1" applyFont="1" applyFill="1" applyBorder="1" applyAlignment="1" applyProtection="1">
      <alignment horizontal="center" wrapText="1"/>
      <protection locked="0"/>
    </xf>
    <xf numFmtId="1" fontId="1" fillId="11" borderId="54" xfId="0" applyNumberFormat="1" applyFont="1" applyFill="1" applyBorder="1" applyAlignment="1" applyProtection="1">
      <alignment horizontal="center" wrapText="1"/>
      <protection locked="0"/>
    </xf>
    <xf numFmtId="1" fontId="1" fillId="5" borderId="8" xfId="0" applyNumberFormat="1" applyFont="1" applyFill="1" applyBorder="1" applyAlignment="1">
      <alignment horizontal="center" wrapText="1"/>
    </xf>
    <xf numFmtId="165" fontId="1" fillId="11" borderId="38" xfId="0" applyNumberFormat="1" applyFont="1" applyFill="1" applyBorder="1" applyAlignment="1" applyProtection="1">
      <alignment horizontal="center" wrapText="1"/>
      <protection locked="0"/>
    </xf>
    <xf numFmtId="165" fontId="1" fillId="11" borderId="33" xfId="0" applyNumberFormat="1" applyFont="1" applyFill="1" applyBorder="1" applyAlignment="1" applyProtection="1">
      <alignment horizontal="center" wrapText="1"/>
      <protection locked="0"/>
    </xf>
    <xf numFmtId="1" fontId="1" fillId="11" borderId="38" xfId="0" applyNumberFormat="1" applyFont="1" applyFill="1" applyBorder="1" applyAlignment="1" applyProtection="1">
      <alignment horizontal="center" wrapText="1"/>
      <protection locked="0"/>
    </xf>
    <xf numFmtId="1" fontId="1" fillId="11" borderId="10" xfId="0" applyNumberFormat="1" applyFont="1" applyFill="1" applyBorder="1" applyAlignment="1" applyProtection="1">
      <alignment horizontal="center" wrapText="1"/>
      <protection locked="0"/>
    </xf>
    <xf numFmtId="1" fontId="1" fillId="11" borderId="33" xfId="0" applyNumberFormat="1" applyFont="1" applyFill="1" applyBorder="1" applyAlignment="1" applyProtection="1">
      <alignment horizontal="center" wrapText="1"/>
      <protection locked="0"/>
    </xf>
    <xf numFmtId="2" fontId="1" fillId="5" borderId="0" xfId="0" applyNumberFormat="1" applyFont="1" applyFill="1" applyBorder="1" applyAlignment="1">
      <alignment horizontal="center" wrapText="1"/>
    </xf>
    <xf numFmtId="1" fontId="1" fillId="5" borderId="0" xfId="0" applyNumberFormat="1" applyFont="1" applyFill="1" applyBorder="1" applyAlignment="1">
      <alignment horizontal="center" wrapText="1"/>
    </xf>
    <xf numFmtId="165" fontId="1" fillId="2" borderId="52" xfId="0" applyNumberFormat="1" applyFont="1" applyFill="1" applyBorder="1" applyAlignment="1" applyProtection="1">
      <alignment horizontal="centerContinuous"/>
    </xf>
    <xf numFmtId="165" fontId="1" fillId="2" borderId="8" xfId="0" applyNumberFormat="1" applyFont="1" applyFill="1" applyBorder="1" applyAlignment="1" applyProtection="1">
      <alignment horizontal="centerContinuous"/>
    </xf>
    <xf numFmtId="20" fontId="1" fillId="2" borderId="8" xfId="0" applyNumberFormat="1" applyFont="1" applyFill="1" applyBorder="1" applyAlignment="1" applyProtection="1">
      <alignment horizontal="centerContinuous"/>
    </xf>
    <xf numFmtId="1" fontId="1" fillId="2" borderId="52" xfId="0" applyNumberFormat="1" applyFont="1" applyFill="1" applyBorder="1" applyAlignment="1" applyProtection="1">
      <alignment horizontal="centerContinuous"/>
    </xf>
    <xf numFmtId="14" fontId="1" fillId="2" borderId="50" xfId="0" applyNumberFormat="1" applyFont="1" applyFill="1" applyBorder="1" applyAlignment="1" applyProtection="1">
      <alignment horizontal="center"/>
    </xf>
    <xf numFmtId="49" fontId="1" fillId="11" borderId="55" xfId="0" applyNumberFormat="1" applyFont="1" applyFill="1" applyBorder="1" applyAlignment="1" applyProtection="1">
      <alignment horizontal="center" wrapText="1"/>
      <protection locked="0"/>
    </xf>
    <xf numFmtId="2" fontId="1" fillId="4" borderId="2" xfId="0" applyNumberFormat="1" applyFont="1" applyFill="1" applyBorder="1" applyAlignment="1">
      <alignment horizontal="center"/>
    </xf>
    <xf numFmtId="1" fontId="1" fillId="4" borderId="2" xfId="0" applyNumberFormat="1" applyFont="1" applyFill="1" applyBorder="1" applyAlignment="1">
      <alignment horizontal="center"/>
    </xf>
    <xf numFmtId="2" fontId="1" fillId="4" borderId="56" xfId="0" applyNumberFormat="1" applyFont="1" applyFill="1" applyBorder="1" applyAlignment="1">
      <alignment horizontal="center" wrapText="1"/>
    </xf>
    <xf numFmtId="1" fontId="1" fillId="4" borderId="56" xfId="0" applyNumberFormat="1" applyFont="1" applyFill="1" applyBorder="1" applyAlignment="1">
      <alignment horizontal="center" wrapText="1"/>
    </xf>
    <xf numFmtId="49" fontId="1" fillId="11" borderId="57" xfId="0" applyNumberFormat="1" applyFont="1" applyFill="1" applyBorder="1" applyAlignment="1" applyProtection="1">
      <alignment horizontal="center" wrapText="1"/>
      <protection locked="0"/>
    </xf>
    <xf numFmtId="49" fontId="1" fillId="11" borderId="55" xfId="0" applyNumberFormat="1" applyFont="1" applyFill="1" applyBorder="1" applyAlignment="1" applyProtection="1">
      <alignment horizontal="center"/>
      <protection locked="0"/>
    </xf>
    <xf numFmtId="49" fontId="1" fillId="11" borderId="57" xfId="0" applyNumberFormat="1" applyFont="1" applyFill="1" applyBorder="1" applyAlignment="1" applyProtection="1">
      <alignment horizontal="center"/>
      <protection locked="0"/>
    </xf>
    <xf numFmtId="1" fontId="1" fillId="5" borderId="20" xfId="0" applyNumberFormat="1" applyFont="1" applyFill="1" applyBorder="1" applyAlignment="1" applyProtection="1">
      <alignment horizontal="center" vertical="center" wrapText="1"/>
    </xf>
    <xf numFmtId="165" fontId="1" fillId="5" borderId="20" xfId="0" applyNumberFormat="1" applyFont="1" applyFill="1" applyBorder="1" applyAlignment="1" applyProtection="1">
      <alignment horizontal="center" vertical="center" wrapText="1"/>
    </xf>
    <xf numFmtId="14" fontId="1" fillId="10" borderId="20" xfId="0" applyNumberFormat="1" applyFont="1" applyFill="1" applyBorder="1" applyAlignment="1" applyProtection="1">
      <alignment vertical="top" wrapText="1"/>
    </xf>
    <xf numFmtId="14" fontId="1" fillId="10" borderId="20" xfId="0" applyNumberFormat="1" applyFont="1" applyFill="1" applyBorder="1" applyAlignment="1" applyProtection="1">
      <alignment horizontal="center" vertical="center"/>
    </xf>
    <xf numFmtId="20" fontId="1" fillId="10" borderId="20" xfId="0" applyNumberFormat="1" applyFont="1" applyFill="1" applyBorder="1" applyAlignment="1" applyProtection="1">
      <alignment horizontal="center" vertical="center" wrapText="1"/>
    </xf>
    <xf numFmtId="14" fontId="1" fillId="10" borderId="20" xfId="0" applyNumberFormat="1" applyFont="1" applyFill="1" applyBorder="1" applyAlignment="1" applyProtection="1">
      <alignment horizontal="center" vertical="center" wrapText="1"/>
    </xf>
    <xf numFmtId="2" fontId="1" fillId="11" borderId="55" xfId="0" applyNumberFormat="1" applyFont="1" applyFill="1" applyBorder="1" applyAlignment="1" applyProtection="1">
      <alignment horizontal="center"/>
      <protection locked="0"/>
    </xf>
    <xf numFmtId="2" fontId="1" fillId="11" borderId="57" xfId="0" applyNumberFormat="1" applyFont="1" applyFill="1" applyBorder="1" applyAlignment="1" applyProtection="1">
      <alignment horizontal="center" wrapText="1"/>
      <protection locked="0"/>
    </xf>
    <xf numFmtId="2" fontId="1" fillId="11" borderId="57" xfId="0" applyNumberFormat="1" applyFont="1" applyFill="1" applyBorder="1" applyAlignment="1" applyProtection="1">
      <alignment horizontal="center"/>
      <protection locked="0"/>
    </xf>
    <xf numFmtId="14" fontId="1" fillId="4" borderId="37" xfId="0" applyNumberFormat="1" applyFont="1" applyFill="1" applyBorder="1" applyAlignment="1">
      <alignment horizontal="center"/>
    </xf>
    <xf numFmtId="2" fontId="0" fillId="0" borderId="7" xfId="0" applyNumberFormat="1" applyBorder="1"/>
    <xf numFmtId="14" fontId="1" fillId="0" borderId="8" xfId="0" applyNumberFormat="1" applyFont="1" applyBorder="1" applyAlignment="1">
      <alignment horizontal="center"/>
    </xf>
    <xf numFmtId="2" fontId="1" fillId="4" borderId="43" xfId="0" applyNumberFormat="1" applyFont="1" applyFill="1" applyBorder="1" applyAlignment="1">
      <alignment horizontal="center" wrapText="1"/>
    </xf>
    <xf numFmtId="49" fontId="1" fillId="11" borderId="34" xfId="0" applyNumberFormat="1" applyFont="1" applyFill="1" applyBorder="1" applyAlignment="1" applyProtection="1">
      <alignment horizontal="center" wrapText="1"/>
      <protection locked="0"/>
    </xf>
    <xf numFmtId="1" fontId="0" fillId="4" borderId="53" xfId="0" applyNumberFormat="1" applyFill="1" applyBorder="1" applyAlignment="1">
      <alignment horizontal="center"/>
    </xf>
    <xf numFmtId="165" fontId="1" fillId="0" borderId="0" xfId="0" applyNumberFormat="1" applyFont="1" applyBorder="1" applyAlignment="1">
      <alignment horizontal="left" vertical="center"/>
    </xf>
    <xf numFmtId="1" fontId="0" fillId="2" borderId="38" xfId="0" applyNumberFormat="1" applyFill="1" applyBorder="1" applyAlignment="1">
      <alignment horizontal="center"/>
    </xf>
    <xf numFmtId="1" fontId="0" fillId="3" borderId="25" xfId="0" applyNumberFormat="1" applyFill="1" applyBorder="1" applyAlignment="1" applyProtection="1">
      <alignment horizontal="center"/>
    </xf>
    <xf numFmtId="2" fontId="0" fillId="3" borderId="26" xfId="0" applyNumberFormat="1" applyFill="1" applyBorder="1" applyAlignment="1" applyProtection="1">
      <alignment horizontal="center"/>
    </xf>
    <xf numFmtId="1" fontId="0" fillId="4" borderId="25" xfId="0" applyNumberFormat="1" applyFill="1" applyBorder="1" applyAlignment="1" applyProtection="1">
      <alignment horizontal="center"/>
    </xf>
    <xf numFmtId="2" fontId="0" fillId="4" borderId="26" xfId="0" applyNumberFormat="1" applyFill="1" applyBorder="1" applyAlignment="1" applyProtection="1">
      <alignment horizontal="center"/>
    </xf>
    <xf numFmtId="2" fontId="1" fillId="3" borderId="37" xfId="0" applyNumberFormat="1" applyFont="1" applyFill="1" applyBorder="1" applyAlignment="1" applyProtection="1">
      <alignment horizontal="centerContinuous"/>
    </xf>
    <xf numFmtId="2" fontId="1" fillId="4" borderId="37" xfId="0" applyNumberFormat="1" applyFont="1" applyFill="1" applyBorder="1" applyAlignment="1" applyProtection="1">
      <alignment horizontal="centerContinuous"/>
    </xf>
    <xf numFmtId="1" fontId="0" fillId="4" borderId="27" xfId="0" applyNumberFormat="1" applyFill="1" applyBorder="1" applyAlignment="1" applyProtection="1">
      <alignment horizontal="center"/>
    </xf>
    <xf numFmtId="2" fontId="0" fillId="4" borderId="28" xfId="0" applyNumberFormat="1" applyFill="1" applyBorder="1" applyAlignment="1" applyProtection="1">
      <alignment horizontal="center"/>
    </xf>
    <xf numFmtId="2" fontId="1" fillId="4" borderId="40" xfId="0" applyNumberFormat="1" applyFont="1" applyFill="1" applyBorder="1" applyAlignment="1" applyProtection="1">
      <alignment horizontal="centerContinuous"/>
    </xf>
    <xf numFmtId="1" fontId="0" fillId="5" borderId="27" xfId="0" applyNumberFormat="1" applyFill="1" applyBorder="1" applyAlignment="1" applyProtection="1">
      <alignment horizontal="center"/>
    </xf>
    <xf numFmtId="2" fontId="0" fillId="5" borderId="28" xfId="0" applyNumberFormat="1" applyFill="1" applyBorder="1" applyAlignment="1" applyProtection="1">
      <alignment horizontal="center"/>
    </xf>
    <xf numFmtId="2" fontId="1" fillId="5" borderId="40" xfId="0" applyNumberFormat="1" applyFont="1" applyFill="1" applyBorder="1" applyAlignment="1" applyProtection="1">
      <alignment horizontal="centerContinuous"/>
    </xf>
    <xf numFmtId="1" fontId="0" fillId="6" borderId="27" xfId="0" applyNumberFormat="1" applyFill="1" applyBorder="1" applyAlignment="1" applyProtection="1">
      <alignment horizontal="center"/>
    </xf>
    <xf numFmtId="2" fontId="0" fillId="6" borderId="28" xfId="0" applyNumberFormat="1" applyFill="1" applyBorder="1" applyAlignment="1" applyProtection="1">
      <alignment horizontal="center"/>
    </xf>
    <xf numFmtId="2" fontId="1" fillId="6" borderId="40" xfId="0" applyNumberFormat="1" applyFont="1" applyFill="1" applyBorder="1" applyAlignment="1" applyProtection="1">
      <alignment horizontal="centerContinuous"/>
    </xf>
    <xf numFmtId="49" fontId="1" fillId="2" borderId="6" xfId="0" applyNumberFormat="1" applyFont="1" applyFill="1" applyBorder="1" applyAlignment="1" applyProtection="1">
      <alignment horizontal="centerContinuous"/>
    </xf>
    <xf numFmtId="49" fontId="1" fillId="2" borderId="37" xfId="0" applyNumberFormat="1" applyFont="1" applyFill="1" applyBorder="1" applyAlignment="1" applyProtection="1">
      <alignment horizontal="centerContinuous"/>
    </xf>
    <xf numFmtId="49" fontId="1" fillId="3" borderId="37" xfId="0" applyNumberFormat="1" applyFont="1" applyFill="1" applyBorder="1" applyAlignment="1" applyProtection="1">
      <alignment horizontal="centerContinuous"/>
    </xf>
    <xf numFmtId="49" fontId="1" fillId="4" borderId="37" xfId="0" applyNumberFormat="1" applyFont="1" applyFill="1" applyBorder="1" applyAlignment="1" applyProtection="1">
      <alignment horizontal="centerContinuous"/>
    </xf>
    <xf numFmtId="49" fontId="1" fillId="4" borderId="40" xfId="0" applyNumberFormat="1" applyFont="1" applyFill="1" applyBorder="1" applyAlignment="1" applyProtection="1">
      <alignment horizontal="centerContinuous"/>
    </xf>
    <xf numFmtId="49" fontId="1" fillId="5" borderId="40" xfId="0" applyNumberFormat="1" applyFont="1" applyFill="1" applyBorder="1" applyAlignment="1" applyProtection="1">
      <alignment horizontal="centerContinuous"/>
    </xf>
    <xf numFmtId="49" fontId="1" fillId="6" borderId="40" xfId="0" applyNumberFormat="1" applyFont="1" applyFill="1" applyBorder="1" applyAlignment="1" applyProtection="1">
      <alignment horizontal="centerContinuous"/>
    </xf>
    <xf numFmtId="1" fontId="0" fillId="6" borderId="24" xfId="0" applyNumberFormat="1" applyFill="1" applyBorder="1" applyAlignment="1" applyProtection="1">
      <alignment horizontal="center"/>
    </xf>
    <xf numFmtId="49" fontId="1" fillId="6" borderId="37" xfId="0" applyNumberFormat="1" applyFont="1" applyFill="1" applyBorder="1" applyAlignment="1" applyProtection="1">
      <alignment horizontal="centerContinuous"/>
    </xf>
    <xf numFmtId="2" fontId="0" fillId="6" borderId="21" xfId="0" applyNumberFormat="1" applyFill="1" applyBorder="1" applyAlignment="1" applyProtection="1">
      <alignment horizontal="center"/>
    </xf>
    <xf numFmtId="2" fontId="1" fillId="6" borderId="37" xfId="0" applyNumberFormat="1" applyFont="1" applyFill="1" applyBorder="1" applyAlignment="1" applyProtection="1">
      <alignment horizontal="centerContinuous"/>
    </xf>
    <xf numFmtId="1" fontId="0" fillId="9" borderId="24" xfId="0" applyNumberFormat="1" applyFill="1" applyBorder="1" applyAlignment="1" applyProtection="1">
      <alignment horizontal="center"/>
    </xf>
    <xf numFmtId="49" fontId="1" fillId="9" borderId="37" xfId="0" applyNumberFormat="1" applyFont="1" applyFill="1" applyBorder="1" applyAlignment="1" applyProtection="1">
      <alignment horizontal="centerContinuous"/>
    </xf>
    <xf numFmtId="2" fontId="0" fillId="9" borderId="21" xfId="0" applyNumberFormat="1" applyFill="1" applyBorder="1" applyAlignment="1" applyProtection="1">
      <alignment horizontal="center"/>
    </xf>
    <xf numFmtId="2" fontId="1" fillId="9" borderId="37" xfId="0" applyNumberFormat="1" applyFont="1" applyFill="1" applyBorder="1" applyAlignment="1" applyProtection="1">
      <alignment horizontal="centerContinuous"/>
    </xf>
    <xf numFmtId="49" fontId="1" fillId="2" borderId="22" xfId="0" applyNumberFormat="1" applyFont="1" applyFill="1" applyBorder="1" applyAlignment="1" applyProtection="1">
      <alignment horizontal="centerContinuous"/>
    </xf>
    <xf numFmtId="1" fontId="0" fillId="2" borderId="25" xfId="0" applyNumberFormat="1" applyFill="1" applyBorder="1" applyAlignment="1" applyProtection="1">
      <alignment horizontal="center"/>
    </xf>
    <xf numFmtId="1" fontId="0" fillId="3" borderId="24" xfId="0" applyNumberFormat="1" applyFill="1" applyBorder="1" applyAlignment="1" applyProtection="1">
      <alignment horizontal="center"/>
    </xf>
    <xf numFmtId="2" fontId="0" fillId="3" borderId="21" xfId="0" applyNumberFormat="1" applyFill="1" applyBorder="1" applyAlignment="1" applyProtection="1">
      <alignment horizontal="center"/>
    </xf>
    <xf numFmtId="1" fontId="0" fillId="4" borderId="24" xfId="0" applyNumberFormat="1" applyFill="1" applyBorder="1" applyAlignment="1" applyProtection="1">
      <alignment horizontal="center"/>
    </xf>
    <xf numFmtId="2" fontId="0" fillId="4" borderId="21" xfId="0" applyNumberFormat="1" applyFill="1" applyBorder="1" applyAlignment="1" applyProtection="1">
      <alignment horizontal="center"/>
    </xf>
    <xf numFmtId="1" fontId="0" fillId="4" borderId="5" xfId="0" applyNumberFormat="1" applyFill="1" applyBorder="1" applyAlignment="1" applyProtection="1">
      <alignment horizontal="center"/>
    </xf>
    <xf numFmtId="2" fontId="0" fillId="4" borderId="3" xfId="0" applyNumberFormat="1" applyFill="1" applyBorder="1" applyAlignment="1" applyProtection="1">
      <alignment horizontal="center"/>
    </xf>
    <xf numFmtId="1" fontId="0" fillId="5" borderId="5" xfId="0" applyNumberFormat="1" applyFill="1" applyBorder="1" applyAlignment="1" applyProtection="1">
      <alignment horizontal="center"/>
    </xf>
    <xf numFmtId="2" fontId="0" fillId="5" borderId="3" xfId="0" applyNumberFormat="1" applyFill="1" applyBorder="1" applyAlignment="1" applyProtection="1">
      <alignment horizontal="center"/>
    </xf>
    <xf numFmtId="2" fontId="1" fillId="11" borderId="55" xfId="0" applyNumberFormat="1" applyFont="1" applyFill="1" applyBorder="1" applyAlignment="1" applyProtection="1">
      <alignment horizontal="center" wrapText="1"/>
      <protection locked="0"/>
    </xf>
    <xf numFmtId="2" fontId="1" fillId="4" borderId="14" xfId="0" applyNumberFormat="1" applyFont="1" applyFill="1" applyBorder="1" applyAlignment="1">
      <alignment horizontal="center"/>
    </xf>
    <xf numFmtId="1" fontId="1" fillId="4" borderId="14" xfId="0" applyNumberFormat="1" applyFont="1" applyFill="1" applyBorder="1" applyAlignment="1">
      <alignment horizontal="center"/>
    </xf>
    <xf numFmtId="2" fontId="0" fillId="6" borderId="3" xfId="0" applyNumberFormat="1" applyFill="1" applyBorder="1" applyAlignment="1" applyProtection="1">
      <alignment horizontal="center"/>
    </xf>
    <xf numFmtId="1" fontId="0" fillId="6" borderId="5" xfId="0" applyNumberFormat="1" applyFill="1" applyBorder="1" applyAlignment="1" applyProtection="1">
      <alignment horizontal="center"/>
    </xf>
    <xf numFmtId="2" fontId="1" fillId="4" borderId="51" xfId="0" applyNumberFormat="1" applyFont="1" applyFill="1" applyBorder="1" applyAlignment="1">
      <alignment horizontal="center" wrapText="1"/>
    </xf>
    <xf numFmtId="1" fontId="1" fillId="4" borderId="51" xfId="0" applyNumberFormat="1" applyFont="1" applyFill="1" applyBorder="1" applyAlignment="1">
      <alignment horizontal="center" wrapText="1"/>
    </xf>
    <xf numFmtId="1" fontId="0" fillId="4" borderId="29" xfId="0" applyNumberFormat="1" applyFill="1" applyBorder="1" applyAlignment="1">
      <alignment horizontal="center"/>
    </xf>
    <xf numFmtId="2" fontId="0" fillId="4" borderId="30" xfId="0" applyNumberFormat="1" applyFill="1" applyBorder="1" applyAlignment="1">
      <alignment horizontal="center"/>
    </xf>
    <xf numFmtId="0" fontId="0" fillId="0" borderId="0" xfId="0" applyAlignment="1" applyProtection="1">
      <alignment vertical="center"/>
    </xf>
    <xf numFmtId="14" fontId="1" fillId="4" borderId="9" xfId="0" applyNumberFormat="1" applyFont="1" applyFill="1" applyBorder="1" applyAlignment="1" applyProtection="1">
      <alignment horizontal="center" vertical="center"/>
    </xf>
    <xf numFmtId="1" fontId="0" fillId="4" borderId="9" xfId="0" applyNumberFormat="1" applyFill="1" applyBorder="1" applyAlignment="1" applyProtection="1">
      <alignment horizontal="center" vertical="center"/>
    </xf>
    <xf numFmtId="2" fontId="0" fillId="4" borderId="9" xfId="0" applyNumberFormat="1" applyFill="1" applyBorder="1" applyAlignment="1" applyProtection="1">
      <alignment horizontal="center" vertical="center"/>
    </xf>
    <xf numFmtId="2" fontId="0" fillId="4" borderId="30" xfId="0" applyNumberFormat="1" applyFill="1" applyBorder="1" applyAlignment="1" applyProtection="1">
      <alignment horizontal="left" vertical="center" wrapText="1"/>
    </xf>
    <xf numFmtId="14" fontId="1" fillId="4" borderId="35" xfId="0" applyNumberFormat="1" applyFont="1" applyFill="1" applyBorder="1" applyAlignment="1">
      <alignment horizontal="center" vertical="center"/>
    </xf>
    <xf numFmtId="14" fontId="1" fillId="4" borderId="18" xfId="0" applyNumberFormat="1" applyFont="1" applyFill="1" applyBorder="1" applyAlignment="1">
      <alignment vertical="center"/>
    </xf>
    <xf numFmtId="14" fontId="1" fillId="4" borderId="19" xfId="0" applyNumberFormat="1" applyFont="1" applyFill="1" applyBorder="1" applyAlignment="1">
      <alignment vertical="center"/>
    </xf>
    <xf numFmtId="2" fontId="0" fillId="4" borderId="28" xfId="0" applyNumberFormat="1" applyFill="1" applyBorder="1" applyAlignment="1" applyProtection="1">
      <alignment horizontal="left" wrapText="1"/>
    </xf>
    <xf numFmtId="14" fontId="1" fillId="4" borderId="27" xfId="0" applyNumberFormat="1" applyFont="1" applyFill="1" applyBorder="1" applyAlignment="1" applyProtection="1">
      <alignment horizontal="center" vertical="center"/>
    </xf>
    <xf numFmtId="14" fontId="1" fillId="6" borderId="21" xfId="0" applyNumberFormat="1" applyFont="1" applyFill="1" applyBorder="1" applyAlignment="1" applyProtection="1">
      <alignment horizontal="center"/>
    </xf>
    <xf numFmtId="14" fontId="1" fillId="6" borderId="23" xfId="0" applyNumberFormat="1" applyFont="1" applyFill="1" applyBorder="1" applyAlignment="1" applyProtection="1">
      <alignment horizontal="center"/>
    </xf>
    <xf numFmtId="14" fontId="1" fillId="9" borderId="21" xfId="0" applyNumberFormat="1" applyFont="1" applyFill="1" applyBorder="1" applyAlignment="1" applyProtection="1">
      <alignment horizontal="center"/>
    </xf>
    <xf numFmtId="14" fontId="1" fillId="9" borderId="23" xfId="0" applyNumberFormat="1" applyFont="1" applyFill="1" applyBorder="1" applyAlignment="1" applyProtection="1">
      <alignment horizontal="center"/>
    </xf>
    <xf numFmtId="165" fontId="1" fillId="2" borderId="22" xfId="0" applyNumberFormat="1" applyFont="1" applyFill="1" applyBorder="1" applyAlignment="1" applyProtection="1">
      <alignment horizontal="center"/>
    </xf>
    <xf numFmtId="165" fontId="1" fillId="2" borderId="23" xfId="0" applyNumberFormat="1" applyFont="1" applyFill="1" applyBorder="1" applyAlignment="1" applyProtection="1">
      <alignment horizontal="center"/>
    </xf>
    <xf numFmtId="14" fontId="1" fillId="3" borderId="22" xfId="0" applyNumberFormat="1" applyFont="1" applyFill="1" applyBorder="1" applyAlignment="1" applyProtection="1">
      <alignment horizontal="center"/>
    </xf>
    <xf numFmtId="14" fontId="1" fillId="3" borderId="23" xfId="0" applyNumberFormat="1" applyFont="1" applyFill="1" applyBorder="1" applyAlignment="1" applyProtection="1">
      <alignment horizontal="center"/>
    </xf>
    <xf numFmtId="14" fontId="1" fillId="4" borderId="52" xfId="0" applyNumberFormat="1" applyFont="1" applyFill="1" applyBorder="1" applyAlignment="1" applyProtection="1">
      <alignment horizontal="center"/>
    </xf>
    <xf numFmtId="14" fontId="1" fillId="4" borderId="8" xfId="0" applyNumberFormat="1" applyFont="1" applyFill="1" applyBorder="1" applyAlignment="1" applyProtection="1">
      <alignment horizontal="center"/>
    </xf>
    <xf numFmtId="14" fontId="1" fillId="4" borderId="23" xfId="0" applyNumberFormat="1" applyFont="1" applyFill="1" applyBorder="1" applyAlignment="1" applyProtection="1">
      <alignment horizontal="center"/>
    </xf>
    <xf numFmtId="14" fontId="1" fillId="4" borderId="39" xfId="0" applyNumberFormat="1" applyFont="1" applyFill="1" applyBorder="1" applyAlignment="1" applyProtection="1">
      <alignment horizontal="center"/>
    </xf>
    <xf numFmtId="14" fontId="1" fillId="4" borderId="0" xfId="0" applyNumberFormat="1" applyFont="1" applyFill="1" applyBorder="1" applyAlignment="1" applyProtection="1">
      <alignment horizontal="center"/>
    </xf>
    <xf numFmtId="14" fontId="1" fillId="5" borderId="3" xfId="0" applyNumberFormat="1" applyFont="1" applyFill="1" applyBorder="1" applyAlignment="1" applyProtection="1">
      <alignment horizontal="center"/>
    </xf>
    <xf numFmtId="14" fontId="1" fillId="5" borderId="4" xfId="0" applyNumberFormat="1" applyFont="1" applyFill="1" applyBorder="1" applyAlignment="1" applyProtection="1">
      <alignment horizontal="center"/>
    </xf>
    <xf numFmtId="14" fontId="1" fillId="6" borderId="3" xfId="0" applyNumberFormat="1" applyFont="1" applyFill="1" applyBorder="1" applyAlignment="1" applyProtection="1">
      <alignment horizontal="center"/>
    </xf>
    <xf numFmtId="14" fontId="1" fillId="6" borderId="4" xfId="0" applyNumberFormat="1" applyFont="1" applyFill="1" applyBorder="1" applyAlignment="1" applyProtection="1">
      <alignment horizontal="center"/>
    </xf>
    <xf numFmtId="14" fontId="1" fillId="4" borderId="17" xfId="0" applyNumberFormat="1" applyFont="1" applyFill="1" applyBorder="1" applyAlignment="1" applyProtection="1">
      <alignment horizontal="center"/>
    </xf>
    <xf numFmtId="14" fontId="1" fillId="4" borderId="18" xfId="0" applyNumberFormat="1" applyFont="1" applyFill="1" applyBorder="1" applyAlignment="1" applyProtection="1">
      <alignment horizontal="center"/>
    </xf>
    <xf numFmtId="14" fontId="1" fillId="4" borderId="19" xfId="0" applyNumberFormat="1" applyFont="1" applyFill="1" applyBorder="1" applyAlignment="1" applyProtection="1">
      <alignment horizontal="center"/>
    </xf>
    <xf numFmtId="14" fontId="1" fillId="4" borderId="3" xfId="0" applyNumberFormat="1" applyFont="1" applyFill="1" applyBorder="1" applyAlignment="1" applyProtection="1">
      <alignment horizontal="center"/>
    </xf>
    <xf numFmtId="14" fontId="1" fillId="4" borderId="4" xfId="0" applyNumberFormat="1" applyFont="1" applyFill="1" applyBorder="1" applyAlignment="1" applyProtection="1">
      <alignment horizontal="center"/>
    </xf>
    <xf numFmtId="14" fontId="1" fillId="4" borderId="2" xfId="0" applyNumberFormat="1" applyFont="1" applyFill="1" applyBorder="1" applyAlignment="1" applyProtection="1">
      <alignment horizontal="center"/>
    </xf>
    <xf numFmtId="14" fontId="1" fillId="4" borderId="12" xfId="0" applyNumberFormat="1" applyFont="1" applyFill="1" applyBorder="1" applyAlignment="1" applyProtection="1">
      <alignment horizontal="center"/>
    </xf>
    <xf numFmtId="165" fontId="1" fillId="2" borderId="48" xfId="0" applyNumberFormat="1" applyFont="1" applyFill="1" applyBorder="1" applyAlignment="1" applyProtection="1">
      <alignment horizontal="center"/>
    </xf>
    <xf numFmtId="14" fontId="1" fillId="4" borderId="21" xfId="0" applyNumberFormat="1" applyFont="1" applyFill="1" applyBorder="1" applyAlignment="1" applyProtection="1">
      <alignment horizontal="center"/>
    </xf>
    <xf numFmtId="14" fontId="1" fillId="4" borderId="42" xfId="0" applyNumberFormat="1" applyFont="1" applyFill="1" applyBorder="1" applyAlignment="1" applyProtection="1">
      <alignment horizontal="center"/>
    </xf>
  </cellXfs>
  <cellStyles count="1">
    <cellStyle name="Normal" xfId="0" builtinId="0"/>
  </cellStyles>
  <dxfs count="5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9" tint="-0.499984740745262"/>
      </font>
      <fill>
        <patternFill>
          <bgColor theme="9" tint="0.59996337778862885"/>
        </patternFill>
      </fill>
    </dxf>
    <dxf>
      <font>
        <color rgb="FF006100"/>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9" tint="-0.499984740745262"/>
      </font>
      <fill>
        <patternFill>
          <bgColor theme="9" tint="0.59996337778862885"/>
        </patternFill>
      </fill>
    </dxf>
  </dxfs>
  <tableStyles count="0" defaultTableStyle="TableStyleMedium2" defaultPivotStyle="PivotStyleLight16"/>
  <colors>
    <mruColors>
      <color rgb="FFB482DA"/>
      <color rgb="FFFFABAB"/>
      <color rgb="FFFFAFAF"/>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9525</xdr:rowOff>
        </xdr:from>
        <xdr:to>
          <xdr:col>0</xdr:col>
          <xdr:colOff>1104900</xdr:colOff>
          <xdr:row>1</xdr:row>
          <xdr:rowOff>647700</xdr:rowOff>
        </xdr:to>
        <xdr:sp macro="" textlink="">
          <xdr:nvSpPr>
            <xdr:cNvPr id="4109" name="Object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0</xdr:col>
      <xdr:colOff>1013010</xdr:colOff>
      <xdr:row>1</xdr:row>
      <xdr:rowOff>197223</xdr:rowOff>
    </xdr:from>
    <xdr:to>
      <xdr:col>1</xdr:col>
      <xdr:colOff>744070</xdr:colOff>
      <xdr:row>1</xdr:row>
      <xdr:rowOff>493059</xdr:rowOff>
    </xdr:to>
    <xdr:sp macro="" textlink="">
      <xdr:nvSpPr>
        <xdr:cNvPr id="2" name="Arrow: Left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1013010" y="591670"/>
          <a:ext cx="887507" cy="295836"/>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A99F6-B47C-457E-93B8-9BBCA84F3EB6}">
  <sheetPr>
    <pageSetUpPr fitToPage="1"/>
  </sheetPr>
  <dimension ref="A1:O229"/>
  <sheetViews>
    <sheetView zoomScale="85" zoomScaleNormal="85" workbookViewId="0">
      <pane xSplit="1" ySplit="8" topLeftCell="B9" activePane="bottomRight" state="frozen"/>
      <selection pane="topRight" activeCell="B1" sqref="B1"/>
      <selection pane="bottomLeft" activeCell="A9" sqref="A9"/>
      <selection pane="bottomRight" activeCell="B11" sqref="B11"/>
    </sheetView>
  </sheetViews>
  <sheetFormatPr defaultRowHeight="16.5" customHeight="1" x14ac:dyDescent="0.25"/>
  <cols>
    <col min="1" max="1" width="16.85546875" style="8" customWidth="1"/>
    <col min="2" max="3" width="12" style="4" customWidth="1"/>
    <col min="4" max="4" width="11" style="203" customWidth="1"/>
    <col min="5" max="5" width="11.7109375" style="201" customWidth="1"/>
    <col min="6" max="8" width="10.42578125" style="201" customWidth="1"/>
    <col min="9" max="9" width="12" style="5" customWidth="1"/>
    <col min="10" max="10" width="33.42578125" style="3" bestFit="1" customWidth="1"/>
    <col min="11" max="11" width="12.42578125" bestFit="1" customWidth="1"/>
    <col min="12" max="12" width="12.28515625" customWidth="1"/>
    <col min="13" max="13" width="17.42578125" customWidth="1"/>
    <col min="14" max="14" width="66.42578125" style="11" bestFit="1" customWidth="1"/>
  </cols>
  <sheetData>
    <row r="1" spans="1:15" ht="31.7" customHeight="1" thickBot="1" x14ac:dyDescent="0.4">
      <c r="A1" s="683" t="s">
        <v>83</v>
      </c>
      <c r="B1" s="684"/>
      <c r="C1" s="684"/>
      <c r="D1" s="684"/>
      <c r="E1" s="684"/>
      <c r="F1" s="684"/>
      <c r="G1" s="684"/>
      <c r="H1" s="684"/>
      <c r="I1" s="684"/>
      <c r="J1" s="684"/>
      <c r="K1" s="684"/>
      <c r="L1" s="684"/>
      <c r="M1" s="684"/>
      <c r="N1" s="685"/>
    </row>
    <row r="2" spans="1:15" ht="52.15" customHeight="1" x14ac:dyDescent="0.25">
      <c r="A2" s="382"/>
      <c r="B2" s="383"/>
      <c r="C2" s="729" t="s">
        <v>85</v>
      </c>
      <c r="D2" s="384"/>
      <c r="E2" s="385"/>
      <c r="F2" s="385"/>
      <c r="G2" s="385"/>
      <c r="H2" s="385"/>
      <c r="I2" s="386"/>
      <c r="J2" s="386"/>
      <c r="K2" s="5"/>
      <c r="L2" s="5"/>
      <c r="M2" s="5"/>
      <c r="N2" s="387"/>
    </row>
    <row r="3" spans="1:15" ht="15" x14ac:dyDescent="0.25">
      <c r="A3" s="388" t="s">
        <v>30</v>
      </c>
      <c r="B3" s="679"/>
      <c r="C3" s="680"/>
      <c r="D3" s="680"/>
      <c r="E3" s="680"/>
      <c r="F3" s="680"/>
      <c r="G3" s="681"/>
      <c r="H3" s="385"/>
      <c r="I3" s="386"/>
      <c r="J3" s="386"/>
      <c r="K3" s="5"/>
      <c r="L3" s="5"/>
      <c r="M3" s="5"/>
      <c r="N3" s="387"/>
    </row>
    <row r="4" spans="1:15" ht="15" x14ac:dyDescent="0.25">
      <c r="A4" s="388" t="s">
        <v>29</v>
      </c>
      <c r="B4" s="679"/>
      <c r="C4" s="680"/>
      <c r="D4" s="680"/>
      <c r="E4" s="680"/>
      <c r="F4" s="680"/>
      <c r="G4" s="681"/>
      <c r="H4" s="385"/>
      <c r="I4" s="386"/>
      <c r="J4" s="386"/>
      <c r="K4" s="5" t="s">
        <v>20</v>
      </c>
      <c r="L4" s="5" t="s">
        <v>21</v>
      </c>
      <c r="M4" s="5" t="s">
        <v>38</v>
      </c>
      <c r="N4" s="15"/>
    </row>
    <row r="5" spans="1:15" ht="15.75" thickBot="1" x14ac:dyDescent="0.3">
      <c r="A5" s="388" t="s">
        <v>31</v>
      </c>
      <c r="B5" s="679"/>
      <c r="C5" s="680"/>
      <c r="D5" s="682"/>
      <c r="E5" s="680"/>
      <c r="F5" s="680"/>
      <c r="G5" s="681"/>
      <c r="H5" s="385"/>
      <c r="I5" s="386"/>
      <c r="J5" s="386"/>
      <c r="K5" s="5"/>
      <c r="L5" s="5"/>
      <c r="M5" s="5"/>
      <c r="N5" s="15"/>
    </row>
    <row r="6" spans="1:15" ht="30.75" thickBot="1" x14ac:dyDescent="0.3">
      <c r="A6" s="389" t="s">
        <v>32</v>
      </c>
      <c r="B6" s="390" t="s">
        <v>24</v>
      </c>
      <c r="C6" s="686" t="s">
        <v>23</v>
      </c>
      <c r="D6" s="391">
        <f>IF(B6="K-6",900,IF(B6="7-12",990,IF(B6="Half-K",450,"Please use the dropdown box to enter K-6, 7-12, or Half-K")))</f>
        <v>990</v>
      </c>
      <c r="E6" s="392" t="s">
        <v>39</v>
      </c>
      <c r="F6" s="393"/>
      <c r="G6" s="391">
        <f>MAX(MODE(D9:D222)*4,IF(B6="K-6",20,IF(B6="7-12",22,IF(B6="Half-K",10,"Please use the dropdown box to enter K-6, 7-12, or Half-K"))))</f>
        <v>22</v>
      </c>
      <c r="H6" s="385"/>
      <c r="I6" s="386"/>
      <c r="J6" s="386"/>
      <c r="K6" s="394">
        <f>ROUND(SUM(K9:K225),0)</f>
        <v>0</v>
      </c>
      <c r="L6" s="724">
        <f>TRUNC(SUM(L9:L225),2)</f>
        <v>0</v>
      </c>
      <c r="M6" s="395">
        <f>TRUNC(SUM(M9:M225),2)</f>
        <v>0</v>
      </c>
      <c r="N6" s="199" t="s">
        <v>76</v>
      </c>
    </row>
    <row r="7" spans="1:15" ht="15" x14ac:dyDescent="0.25">
      <c r="A7" s="396" t="s">
        <v>17</v>
      </c>
      <c r="B7" s="397" t="s">
        <v>16</v>
      </c>
      <c r="C7" s="397" t="s">
        <v>16</v>
      </c>
      <c r="D7" s="398" t="s">
        <v>17</v>
      </c>
      <c r="E7" s="399" t="s">
        <v>16</v>
      </c>
      <c r="F7" s="399" t="s">
        <v>16</v>
      </c>
      <c r="G7" s="399" t="s">
        <v>16</v>
      </c>
      <c r="H7" s="399" t="s">
        <v>16</v>
      </c>
      <c r="I7" s="396" t="s">
        <v>17</v>
      </c>
      <c r="J7" s="400" t="s">
        <v>16</v>
      </c>
      <c r="K7" s="396" t="s">
        <v>17</v>
      </c>
      <c r="L7" s="396" t="s">
        <v>17</v>
      </c>
      <c r="M7" s="400" t="s">
        <v>16</v>
      </c>
      <c r="N7" s="15"/>
    </row>
    <row r="8" spans="1:15" ht="54.6" customHeight="1" thickBot="1" x14ac:dyDescent="0.3">
      <c r="A8" s="717" t="s">
        <v>0</v>
      </c>
      <c r="B8" s="715" t="s">
        <v>1</v>
      </c>
      <c r="C8" s="715" t="s">
        <v>2</v>
      </c>
      <c r="D8" s="718" t="s">
        <v>77</v>
      </c>
      <c r="E8" s="714" t="s">
        <v>14</v>
      </c>
      <c r="F8" s="714" t="s">
        <v>11</v>
      </c>
      <c r="G8" s="714" t="s">
        <v>15</v>
      </c>
      <c r="H8" s="714" t="s">
        <v>61</v>
      </c>
      <c r="I8" s="719" t="s">
        <v>4</v>
      </c>
      <c r="J8" s="715" t="s">
        <v>5</v>
      </c>
      <c r="K8" s="719" t="s">
        <v>6</v>
      </c>
      <c r="L8" s="719" t="s">
        <v>7</v>
      </c>
      <c r="M8" s="715" t="s">
        <v>78</v>
      </c>
      <c r="N8" s="716" t="s">
        <v>22</v>
      </c>
    </row>
    <row r="9" spans="1:15" ht="30.75" thickBot="1" x14ac:dyDescent="0.3">
      <c r="A9" s="401" t="s">
        <v>48</v>
      </c>
      <c r="B9" s="701"/>
      <c r="C9" s="702"/>
      <c r="D9" s="703"/>
      <c r="E9" s="704"/>
      <c r="F9" s="704"/>
      <c r="G9" s="704"/>
      <c r="H9" s="704"/>
      <c r="I9" s="702"/>
      <c r="J9" s="746" t="s">
        <v>25</v>
      </c>
      <c r="K9" s="467">
        <f>IF(I9+M9&gt;0,1,0)</f>
        <v>0</v>
      </c>
      <c r="L9" s="402">
        <f>M9</f>
        <v>0</v>
      </c>
      <c r="M9" s="403"/>
      <c r="N9" s="404" t="s">
        <v>37</v>
      </c>
      <c r="O9" s="9"/>
    </row>
    <row r="10" spans="1:15" s="205" customFormat="1" ht="16.5" customHeight="1" x14ac:dyDescent="0.25">
      <c r="A10" s="705">
        <v>43710</v>
      </c>
      <c r="B10" s="794" t="s">
        <v>10</v>
      </c>
      <c r="C10" s="795"/>
      <c r="D10" s="795"/>
      <c r="E10" s="795"/>
      <c r="F10" s="795"/>
      <c r="G10" s="795"/>
      <c r="H10" s="795"/>
      <c r="I10" s="795"/>
      <c r="J10" s="747" t="s">
        <v>79</v>
      </c>
      <c r="K10" s="730">
        <f t="shared" ref="K10:K72" si="0">IF(I10+M10&gt;0,1,0)</f>
        <v>0</v>
      </c>
      <c r="L10" s="405">
        <f>I10/60+M10</f>
        <v>0</v>
      </c>
      <c r="M10" s="678"/>
      <c r="N10" s="406"/>
      <c r="O10" s="207"/>
    </row>
    <row r="11" spans="1:15" ht="16.5" customHeight="1" x14ac:dyDescent="0.25">
      <c r="A11" s="407">
        <f>A10+1</f>
        <v>43711</v>
      </c>
      <c r="B11" s="413"/>
      <c r="C11" s="414"/>
      <c r="D11" s="438">
        <f>MAX(C11-B11,0)*24</f>
        <v>0</v>
      </c>
      <c r="E11" s="696"/>
      <c r="F11" s="697"/>
      <c r="G11" s="697"/>
      <c r="H11" s="698"/>
      <c r="I11" s="439">
        <f>MAX(D11*60-H11-F11-E11-G11,0)</f>
        <v>0</v>
      </c>
      <c r="J11" s="706"/>
      <c r="K11" s="410">
        <f t="shared" si="0"/>
        <v>0</v>
      </c>
      <c r="L11" s="405">
        <f t="shared" ref="L11:L74" si="1">I11/60+M11</f>
        <v>0</v>
      </c>
      <c r="M11" s="411"/>
      <c r="N11" s="412"/>
    </row>
    <row r="12" spans="1:15" ht="16.5" customHeight="1" x14ac:dyDescent="0.25">
      <c r="A12" s="407">
        <f>A11+1</f>
        <v>43712</v>
      </c>
      <c r="B12" s="413"/>
      <c r="C12" s="414"/>
      <c r="D12" s="408">
        <f t="shared" ref="D12:D75" si="2">MAX(C12-B12,0)*24</f>
        <v>0</v>
      </c>
      <c r="E12" s="415"/>
      <c r="F12" s="416"/>
      <c r="G12" s="416"/>
      <c r="H12" s="417"/>
      <c r="I12" s="409">
        <f t="shared" ref="I12:I75" si="3">MAX(D12*60-H12-F12-E12-G12,0)</f>
        <v>0</v>
      </c>
      <c r="J12" s="418"/>
      <c r="K12" s="410">
        <f t="shared" si="0"/>
        <v>0</v>
      </c>
      <c r="L12" s="405">
        <f t="shared" si="1"/>
        <v>0</v>
      </c>
      <c r="M12" s="411"/>
      <c r="N12" s="412"/>
      <c r="O12" s="10"/>
    </row>
    <row r="13" spans="1:15" ht="15" x14ac:dyDescent="0.25">
      <c r="A13" s="407">
        <f>A12+1</f>
        <v>43713</v>
      </c>
      <c r="B13" s="413"/>
      <c r="C13" s="414"/>
      <c r="D13" s="408">
        <f t="shared" si="2"/>
        <v>0</v>
      </c>
      <c r="E13" s="415"/>
      <c r="F13" s="416"/>
      <c r="G13" s="416"/>
      <c r="H13" s="417"/>
      <c r="I13" s="409">
        <f t="shared" si="3"/>
        <v>0</v>
      </c>
      <c r="J13" s="418"/>
      <c r="K13" s="410">
        <f t="shared" si="0"/>
        <v>0</v>
      </c>
      <c r="L13" s="405">
        <f t="shared" si="1"/>
        <v>0</v>
      </c>
      <c r="M13" s="411"/>
      <c r="N13" s="412"/>
      <c r="O13" s="10"/>
    </row>
    <row r="14" spans="1:15" ht="16.5" customHeight="1" thickBot="1" x14ac:dyDescent="0.3">
      <c r="A14" s="419">
        <f>A13+1</f>
        <v>43714</v>
      </c>
      <c r="B14" s="413"/>
      <c r="C14" s="414"/>
      <c r="D14" s="420">
        <f t="shared" si="2"/>
        <v>0</v>
      </c>
      <c r="E14" s="415"/>
      <c r="F14" s="416"/>
      <c r="G14" s="416"/>
      <c r="H14" s="417"/>
      <c r="I14" s="421">
        <f t="shared" si="3"/>
        <v>0</v>
      </c>
      <c r="J14" s="418"/>
      <c r="K14" s="422">
        <f t="shared" si="0"/>
        <v>0</v>
      </c>
      <c r="L14" s="423">
        <f t="shared" si="1"/>
        <v>0</v>
      </c>
      <c r="M14" s="411"/>
      <c r="N14" s="424"/>
      <c r="O14" s="10"/>
    </row>
    <row r="15" spans="1:15" ht="16.5" customHeight="1" x14ac:dyDescent="0.25">
      <c r="A15" s="425">
        <f>A14+3</f>
        <v>43717</v>
      </c>
      <c r="B15" s="413"/>
      <c r="C15" s="414"/>
      <c r="D15" s="426">
        <f t="shared" si="2"/>
        <v>0</v>
      </c>
      <c r="E15" s="415"/>
      <c r="F15" s="416"/>
      <c r="G15" s="416"/>
      <c r="H15" s="417"/>
      <c r="I15" s="427">
        <f t="shared" si="3"/>
        <v>0</v>
      </c>
      <c r="J15" s="418"/>
      <c r="K15" s="428">
        <f t="shared" si="0"/>
        <v>0</v>
      </c>
      <c r="L15" s="429">
        <f t="shared" si="1"/>
        <v>0</v>
      </c>
      <c r="M15" s="411"/>
      <c r="N15" s="430"/>
    </row>
    <row r="16" spans="1:15" ht="16.5" customHeight="1" x14ac:dyDescent="0.25">
      <c r="A16" s="407">
        <f t="shared" ref="A16:A81" si="4">A15+1</f>
        <v>43718</v>
      </c>
      <c r="B16" s="413"/>
      <c r="C16" s="414"/>
      <c r="D16" s="408">
        <f t="shared" si="2"/>
        <v>0</v>
      </c>
      <c r="E16" s="415"/>
      <c r="F16" s="416"/>
      <c r="G16" s="416"/>
      <c r="H16" s="417"/>
      <c r="I16" s="409">
        <f t="shared" si="3"/>
        <v>0</v>
      </c>
      <c r="J16" s="418"/>
      <c r="K16" s="410">
        <f t="shared" si="0"/>
        <v>0</v>
      </c>
      <c r="L16" s="405">
        <f t="shared" si="1"/>
        <v>0</v>
      </c>
      <c r="M16" s="411"/>
      <c r="N16" s="412"/>
    </row>
    <row r="17" spans="1:14" ht="16.5" customHeight="1" x14ac:dyDescent="0.25">
      <c r="A17" s="407">
        <f t="shared" si="4"/>
        <v>43719</v>
      </c>
      <c r="B17" s="413"/>
      <c r="C17" s="414"/>
      <c r="D17" s="408">
        <f t="shared" si="2"/>
        <v>0</v>
      </c>
      <c r="E17" s="415"/>
      <c r="F17" s="416"/>
      <c r="G17" s="416"/>
      <c r="H17" s="417"/>
      <c r="I17" s="409">
        <f t="shared" si="3"/>
        <v>0</v>
      </c>
      <c r="J17" s="418"/>
      <c r="K17" s="410">
        <f t="shared" si="0"/>
        <v>0</v>
      </c>
      <c r="L17" s="405">
        <f t="shared" si="1"/>
        <v>0</v>
      </c>
      <c r="M17" s="411"/>
      <c r="N17" s="412"/>
    </row>
    <row r="18" spans="1:14" ht="16.5" customHeight="1" x14ac:dyDescent="0.25">
      <c r="A18" s="407">
        <f t="shared" si="4"/>
        <v>43720</v>
      </c>
      <c r="B18" s="413"/>
      <c r="C18" s="414"/>
      <c r="D18" s="408">
        <f t="shared" si="2"/>
        <v>0</v>
      </c>
      <c r="E18" s="415"/>
      <c r="F18" s="416"/>
      <c r="G18" s="416"/>
      <c r="H18" s="417"/>
      <c r="I18" s="409">
        <f t="shared" si="3"/>
        <v>0</v>
      </c>
      <c r="J18" s="418"/>
      <c r="K18" s="410">
        <f t="shared" si="0"/>
        <v>0</v>
      </c>
      <c r="L18" s="405">
        <f t="shared" si="1"/>
        <v>0</v>
      </c>
      <c r="M18" s="411"/>
      <c r="N18" s="412"/>
    </row>
    <row r="19" spans="1:14" ht="16.5" customHeight="1" thickBot="1" x14ac:dyDescent="0.3">
      <c r="A19" s="431">
        <f t="shared" si="4"/>
        <v>43721</v>
      </c>
      <c r="B19" s="413"/>
      <c r="C19" s="414"/>
      <c r="D19" s="432">
        <f t="shared" si="2"/>
        <v>0</v>
      </c>
      <c r="E19" s="415"/>
      <c r="F19" s="416"/>
      <c r="G19" s="416"/>
      <c r="H19" s="417"/>
      <c r="I19" s="433">
        <f t="shared" si="3"/>
        <v>0</v>
      </c>
      <c r="J19" s="418"/>
      <c r="K19" s="434">
        <f t="shared" si="0"/>
        <v>0</v>
      </c>
      <c r="L19" s="435">
        <f t="shared" si="1"/>
        <v>0</v>
      </c>
      <c r="M19" s="411"/>
      <c r="N19" s="436"/>
    </row>
    <row r="20" spans="1:14" ht="16.5" customHeight="1" x14ac:dyDescent="0.25">
      <c r="A20" s="425">
        <f>A19+3</f>
        <v>43724</v>
      </c>
      <c r="B20" s="413"/>
      <c r="C20" s="414"/>
      <c r="D20" s="438">
        <f t="shared" si="2"/>
        <v>0</v>
      </c>
      <c r="E20" s="415"/>
      <c r="F20" s="416"/>
      <c r="G20" s="416"/>
      <c r="H20" s="417"/>
      <c r="I20" s="439">
        <f t="shared" si="3"/>
        <v>0</v>
      </c>
      <c r="J20" s="418"/>
      <c r="K20" s="440">
        <f t="shared" si="0"/>
        <v>0</v>
      </c>
      <c r="L20" s="441">
        <f t="shared" si="1"/>
        <v>0</v>
      </c>
      <c r="M20" s="411"/>
      <c r="N20" s="406"/>
    </row>
    <row r="21" spans="1:14" ht="16.5" customHeight="1" x14ac:dyDescent="0.25">
      <c r="A21" s="407">
        <f t="shared" si="4"/>
        <v>43725</v>
      </c>
      <c r="B21" s="413"/>
      <c r="C21" s="414"/>
      <c r="D21" s="408">
        <f t="shared" si="2"/>
        <v>0</v>
      </c>
      <c r="E21" s="415"/>
      <c r="F21" s="416"/>
      <c r="G21" s="416"/>
      <c r="H21" s="417"/>
      <c r="I21" s="409">
        <f t="shared" si="3"/>
        <v>0</v>
      </c>
      <c r="J21" s="418"/>
      <c r="K21" s="410">
        <f t="shared" si="0"/>
        <v>0</v>
      </c>
      <c r="L21" s="405">
        <f t="shared" si="1"/>
        <v>0</v>
      </c>
      <c r="M21" s="411"/>
      <c r="N21" s="412"/>
    </row>
    <row r="22" spans="1:14" ht="16.5" customHeight="1" x14ac:dyDescent="0.25">
      <c r="A22" s="407">
        <f t="shared" si="4"/>
        <v>43726</v>
      </c>
      <c r="B22" s="413"/>
      <c r="C22" s="414"/>
      <c r="D22" s="408">
        <f t="shared" si="2"/>
        <v>0</v>
      </c>
      <c r="E22" s="415"/>
      <c r="F22" s="416"/>
      <c r="G22" s="416"/>
      <c r="H22" s="417"/>
      <c r="I22" s="409">
        <f t="shared" si="3"/>
        <v>0</v>
      </c>
      <c r="J22" s="418"/>
      <c r="K22" s="410">
        <f t="shared" si="0"/>
        <v>0</v>
      </c>
      <c r="L22" s="405">
        <f t="shared" si="1"/>
        <v>0</v>
      </c>
      <c r="M22" s="411"/>
      <c r="N22" s="412"/>
    </row>
    <row r="23" spans="1:14" ht="16.5" customHeight="1" x14ac:dyDescent="0.25">
      <c r="A23" s="407">
        <f t="shared" si="4"/>
        <v>43727</v>
      </c>
      <c r="B23" s="413"/>
      <c r="C23" s="414"/>
      <c r="D23" s="408">
        <f t="shared" si="2"/>
        <v>0</v>
      </c>
      <c r="E23" s="415"/>
      <c r="F23" s="416"/>
      <c r="G23" s="416"/>
      <c r="H23" s="417"/>
      <c r="I23" s="409">
        <f t="shared" si="3"/>
        <v>0</v>
      </c>
      <c r="J23" s="418"/>
      <c r="K23" s="410">
        <f t="shared" si="0"/>
        <v>0</v>
      </c>
      <c r="L23" s="405">
        <f t="shared" si="1"/>
        <v>0</v>
      </c>
      <c r="M23" s="411"/>
      <c r="N23" s="412"/>
    </row>
    <row r="24" spans="1:14" ht="16.5" customHeight="1" thickBot="1" x14ac:dyDescent="0.3">
      <c r="A24" s="431">
        <f t="shared" si="4"/>
        <v>43728</v>
      </c>
      <c r="B24" s="413"/>
      <c r="C24" s="414"/>
      <c r="D24" s="420">
        <f t="shared" si="2"/>
        <v>0</v>
      </c>
      <c r="E24" s="415"/>
      <c r="F24" s="416"/>
      <c r="G24" s="416"/>
      <c r="H24" s="417"/>
      <c r="I24" s="421">
        <f t="shared" si="3"/>
        <v>0</v>
      </c>
      <c r="J24" s="418"/>
      <c r="K24" s="422">
        <f t="shared" si="0"/>
        <v>0</v>
      </c>
      <c r="L24" s="423">
        <f t="shared" si="1"/>
        <v>0</v>
      </c>
      <c r="M24" s="411"/>
      <c r="N24" s="424"/>
    </row>
    <row r="25" spans="1:14" ht="16.5" customHeight="1" x14ac:dyDescent="0.25">
      <c r="A25" s="425">
        <f>A24+3</f>
        <v>43731</v>
      </c>
      <c r="B25" s="413"/>
      <c r="C25" s="414"/>
      <c r="D25" s="426">
        <f t="shared" si="2"/>
        <v>0</v>
      </c>
      <c r="E25" s="415"/>
      <c r="F25" s="416"/>
      <c r="G25" s="416"/>
      <c r="H25" s="417"/>
      <c r="I25" s="427">
        <f t="shared" si="3"/>
        <v>0</v>
      </c>
      <c r="J25" s="418"/>
      <c r="K25" s="442">
        <f t="shared" si="0"/>
        <v>0</v>
      </c>
      <c r="L25" s="443">
        <f t="shared" si="1"/>
        <v>0</v>
      </c>
      <c r="M25" s="411"/>
      <c r="N25" s="430"/>
    </row>
    <row r="26" spans="1:14" ht="16.5" customHeight="1" x14ac:dyDescent="0.25">
      <c r="A26" s="407">
        <f t="shared" si="4"/>
        <v>43732</v>
      </c>
      <c r="B26" s="413"/>
      <c r="C26" s="414"/>
      <c r="D26" s="408">
        <f t="shared" si="2"/>
        <v>0</v>
      </c>
      <c r="E26" s="415"/>
      <c r="F26" s="416"/>
      <c r="G26" s="416"/>
      <c r="H26" s="417"/>
      <c r="I26" s="409">
        <f t="shared" si="3"/>
        <v>0</v>
      </c>
      <c r="J26" s="418"/>
      <c r="K26" s="410">
        <f t="shared" si="0"/>
        <v>0</v>
      </c>
      <c r="L26" s="405">
        <f t="shared" si="1"/>
        <v>0</v>
      </c>
      <c r="M26" s="411"/>
      <c r="N26" s="412"/>
    </row>
    <row r="27" spans="1:14" ht="16.5" customHeight="1" x14ac:dyDescent="0.25">
      <c r="A27" s="407">
        <f t="shared" si="4"/>
        <v>43733</v>
      </c>
      <c r="B27" s="413"/>
      <c r="C27" s="414"/>
      <c r="D27" s="408">
        <f t="shared" si="2"/>
        <v>0</v>
      </c>
      <c r="E27" s="415"/>
      <c r="F27" s="416"/>
      <c r="G27" s="416"/>
      <c r="H27" s="417"/>
      <c r="I27" s="409">
        <f t="shared" si="3"/>
        <v>0</v>
      </c>
      <c r="J27" s="418"/>
      <c r="K27" s="410">
        <f t="shared" si="0"/>
        <v>0</v>
      </c>
      <c r="L27" s="405">
        <f t="shared" si="1"/>
        <v>0</v>
      </c>
      <c r="M27" s="411"/>
      <c r="N27" s="412"/>
    </row>
    <row r="28" spans="1:14" ht="16.5" customHeight="1" x14ac:dyDescent="0.25">
      <c r="A28" s="407">
        <f t="shared" si="4"/>
        <v>43734</v>
      </c>
      <c r="B28" s="413"/>
      <c r="C28" s="414"/>
      <c r="D28" s="408">
        <f t="shared" si="2"/>
        <v>0</v>
      </c>
      <c r="E28" s="415"/>
      <c r="F28" s="416"/>
      <c r="G28" s="416"/>
      <c r="H28" s="417"/>
      <c r="I28" s="409">
        <f t="shared" si="3"/>
        <v>0</v>
      </c>
      <c r="J28" s="418"/>
      <c r="K28" s="410">
        <f t="shared" si="0"/>
        <v>0</v>
      </c>
      <c r="L28" s="405">
        <f t="shared" si="1"/>
        <v>0</v>
      </c>
      <c r="M28" s="411"/>
      <c r="N28" s="412"/>
    </row>
    <row r="29" spans="1:14" ht="16.5" customHeight="1" thickBot="1" x14ac:dyDescent="0.3">
      <c r="A29" s="431">
        <f t="shared" si="4"/>
        <v>43735</v>
      </c>
      <c r="B29" s="413"/>
      <c r="C29" s="414"/>
      <c r="D29" s="432">
        <f t="shared" si="2"/>
        <v>0</v>
      </c>
      <c r="E29" s="415"/>
      <c r="F29" s="416"/>
      <c r="G29" s="416"/>
      <c r="H29" s="417"/>
      <c r="I29" s="433">
        <f t="shared" si="3"/>
        <v>0</v>
      </c>
      <c r="J29" s="418"/>
      <c r="K29" s="434">
        <f t="shared" si="0"/>
        <v>0</v>
      </c>
      <c r="L29" s="435">
        <f t="shared" si="1"/>
        <v>0</v>
      </c>
      <c r="M29" s="411"/>
      <c r="N29" s="436"/>
    </row>
    <row r="30" spans="1:14" ht="16.5" customHeight="1" x14ac:dyDescent="0.25">
      <c r="A30" s="425">
        <f>A29+3</f>
        <v>43738</v>
      </c>
      <c r="B30" s="413"/>
      <c r="C30" s="414"/>
      <c r="D30" s="426">
        <f t="shared" si="2"/>
        <v>0</v>
      </c>
      <c r="E30" s="415"/>
      <c r="F30" s="416"/>
      <c r="G30" s="416"/>
      <c r="H30" s="417"/>
      <c r="I30" s="427">
        <f t="shared" si="3"/>
        <v>0</v>
      </c>
      <c r="J30" s="418"/>
      <c r="K30" s="442">
        <f t="shared" si="0"/>
        <v>0</v>
      </c>
      <c r="L30" s="443">
        <f t="shared" si="1"/>
        <v>0</v>
      </c>
      <c r="M30" s="411"/>
      <c r="N30" s="430"/>
    </row>
    <row r="31" spans="1:14" ht="16.5" customHeight="1" x14ac:dyDescent="0.25">
      <c r="A31" s="450">
        <f t="shared" si="4"/>
        <v>43739</v>
      </c>
      <c r="B31" s="413"/>
      <c r="C31" s="414"/>
      <c r="D31" s="451">
        <f t="shared" si="2"/>
        <v>0</v>
      </c>
      <c r="E31" s="415"/>
      <c r="F31" s="416"/>
      <c r="G31" s="416"/>
      <c r="H31" s="417"/>
      <c r="I31" s="452">
        <f t="shared" si="3"/>
        <v>0</v>
      </c>
      <c r="J31" s="418"/>
      <c r="K31" s="453">
        <f t="shared" si="0"/>
        <v>0</v>
      </c>
      <c r="L31" s="454">
        <f t="shared" si="1"/>
        <v>0</v>
      </c>
      <c r="M31" s="411"/>
      <c r="N31" s="455"/>
    </row>
    <row r="32" spans="1:14" ht="16.5" customHeight="1" x14ac:dyDescent="0.25">
      <c r="A32" s="450">
        <f t="shared" si="4"/>
        <v>43740</v>
      </c>
      <c r="B32" s="413"/>
      <c r="C32" s="414"/>
      <c r="D32" s="451">
        <f t="shared" si="2"/>
        <v>0</v>
      </c>
      <c r="E32" s="415"/>
      <c r="F32" s="416"/>
      <c r="G32" s="416"/>
      <c r="H32" s="417"/>
      <c r="I32" s="452">
        <f t="shared" si="3"/>
        <v>0</v>
      </c>
      <c r="J32" s="418"/>
      <c r="K32" s="453">
        <f t="shared" si="0"/>
        <v>0</v>
      </c>
      <c r="L32" s="454">
        <f t="shared" si="1"/>
        <v>0</v>
      </c>
      <c r="M32" s="411"/>
      <c r="N32" s="455"/>
    </row>
    <row r="33" spans="1:14" ht="16.5" customHeight="1" x14ac:dyDescent="0.25">
      <c r="A33" s="450">
        <f t="shared" si="4"/>
        <v>43741</v>
      </c>
      <c r="B33" s="413"/>
      <c r="C33" s="414"/>
      <c r="D33" s="451">
        <f t="shared" si="2"/>
        <v>0</v>
      </c>
      <c r="E33" s="415"/>
      <c r="F33" s="416"/>
      <c r="G33" s="416"/>
      <c r="H33" s="417"/>
      <c r="I33" s="452">
        <f t="shared" si="3"/>
        <v>0</v>
      </c>
      <c r="J33" s="418"/>
      <c r="K33" s="453">
        <f t="shared" si="0"/>
        <v>0</v>
      </c>
      <c r="L33" s="454">
        <f t="shared" si="1"/>
        <v>0</v>
      </c>
      <c r="M33" s="411"/>
      <c r="N33" s="455"/>
    </row>
    <row r="34" spans="1:14" ht="16.5" customHeight="1" thickBot="1" x14ac:dyDescent="0.3">
      <c r="A34" s="456">
        <f t="shared" si="4"/>
        <v>43742</v>
      </c>
      <c r="B34" s="413"/>
      <c r="C34" s="414"/>
      <c r="D34" s="470">
        <f t="shared" si="2"/>
        <v>0</v>
      </c>
      <c r="E34" s="415"/>
      <c r="F34" s="416"/>
      <c r="G34" s="416"/>
      <c r="H34" s="417"/>
      <c r="I34" s="471">
        <f t="shared" si="3"/>
        <v>0</v>
      </c>
      <c r="J34" s="418"/>
      <c r="K34" s="472">
        <f t="shared" si="0"/>
        <v>0</v>
      </c>
      <c r="L34" s="473">
        <f t="shared" si="1"/>
        <v>0</v>
      </c>
      <c r="M34" s="411"/>
      <c r="N34" s="474"/>
    </row>
    <row r="35" spans="1:14" ht="16.5" customHeight="1" x14ac:dyDescent="0.25">
      <c r="A35" s="359">
        <f>A34+3</f>
        <v>43745</v>
      </c>
      <c r="B35" s="413"/>
      <c r="C35" s="414"/>
      <c r="D35" s="445">
        <f t="shared" si="2"/>
        <v>0</v>
      </c>
      <c r="E35" s="415"/>
      <c r="F35" s="416"/>
      <c r="G35" s="416"/>
      <c r="H35" s="417"/>
      <c r="I35" s="446">
        <f t="shared" si="3"/>
        <v>0</v>
      </c>
      <c r="J35" s="418"/>
      <c r="K35" s="447">
        <f t="shared" si="0"/>
        <v>0</v>
      </c>
      <c r="L35" s="448">
        <f t="shared" si="1"/>
        <v>0</v>
      </c>
      <c r="M35" s="411"/>
      <c r="N35" s="449"/>
    </row>
    <row r="36" spans="1:14" ht="16.5" customHeight="1" x14ac:dyDescent="0.25">
      <c r="A36" s="450">
        <f t="shared" si="4"/>
        <v>43746</v>
      </c>
      <c r="B36" s="413"/>
      <c r="C36" s="414"/>
      <c r="D36" s="451">
        <f t="shared" si="2"/>
        <v>0</v>
      </c>
      <c r="E36" s="696"/>
      <c r="F36" s="697"/>
      <c r="G36" s="697"/>
      <c r="H36" s="698"/>
      <c r="I36" s="446">
        <f t="shared" si="3"/>
        <v>0</v>
      </c>
      <c r="J36" s="706"/>
      <c r="K36" s="453">
        <f t="shared" si="0"/>
        <v>0</v>
      </c>
      <c r="L36" s="454">
        <f t="shared" si="1"/>
        <v>0</v>
      </c>
      <c r="M36" s="411"/>
      <c r="N36" s="455"/>
    </row>
    <row r="37" spans="1:14" ht="16.5" customHeight="1" x14ac:dyDescent="0.25">
      <c r="A37" s="450">
        <f t="shared" si="4"/>
        <v>43747</v>
      </c>
      <c r="B37" s="413"/>
      <c r="C37" s="414"/>
      <c r="D37" s="451">
        <f t="shared" si="2"/>
        <v>0</v>
      </c>
      <c r="E37" s="415"/>
      <c r="F37" s="416"/>
      <c r="G37" s="416"/>
      <c r="H37" s="417"/>
      <c r="I37" s="452">
        <f t="shared" si="3"/>
        <v>0</v>
      </c>
      <c r="J37" s="418"/>
      <c r="K37" s="453">
        <f t="shared" si="0"/>
        <v>0</v>
      </c>
      <c r="L37" s="454">
        <f t="shared" si="1"/>
        <v>0</v>
      </c>
      <c r="M37" s="411"/>
      <c r="N37" s="455"/>
    </row>
    <row r="38" spans="1:14" ht="16.5" customHeight="1" x14ac:dyDescent="0.25">
      <c r="A38" s="450">
        <f t="shared" si="4"/>
        <v>43748</v>
      </c>
      <c r="B38" s="413"/>
      <c r="C38" s="414"/>
      <c r="D38" s="451">
        <f t="shared" si="2"/>
        <v>0</v>
      </c>
      <c r="E38" s="415"/>
      <c r="F38" s="416"/>
      <c r="G38" s="416"/>
      <c r="H38" s="417"/>
      <c r="I38" s="452">
        <f t="shared" si="3"/>
        <v>0</v>
      </c>
      <c r="J38" s="418"/>
      <c r="K38" s="453">
        <f t="shared" si="0"/>
        <v>0</v>
      </c>
      <c r="L38" s="454">
        <f t="shared" si="1"/>
        <v>0</v>
      </c>
      <c r="M38" s="411"/>
      <c r="N38" s="455"/>
    </row>
    <row r="39" spans="1:14" ht="16.5" customHeight="1" thickBot="1" x14ac:dyDescent="0.3">
      <c r="A39" s="456">
        <f t="shared" si="4"/>
        <v>43749</v>
      </c>
      <c r="B39" s="413"/>
      <c r="C39" s="414"/>
      <c r="D39" s="470">
        <f t="shared" si="2"/>
        <v>0</v>
      </c>
      <c r="E39" s="415"/>
      <c r="F39" s="416"/>
      <c r="G39" s="416"/>
      <c r="H39" s="417"/>
      <c r="I39" s="471">
        <f t="shared" si="3"/>
        <v>0</v>
      </c>
      <c r="J39" s="418"/>
      <c r="K39" s="472">
        <f t="shared" si="0"/>
        <v>0</v>
      </c>
      <c r="L39" s="473">
        <f t="shared" si="1"/>
        <v>0</v>
      </c>
      <c r="M39" s="467"/>
      <c r="N39" s="474"/>
    </row>
    <row r="40" spans="1:14" ht="16.5" customHeight="1" x14ac:dyDescent="0.25">
      <c r="A40" s="359">
        <f>A39+3</f>
        <v>43752</v>
      </c>
      <c r="B40" s="796" t="s">
        <v>10</v>
      </c>
      <c r="C40" s="797"/>
      <c r="D40" s="797"/>
      <c r="E40" s="797"/>
      <c r="F40" s="797"/>
      <c r="G40" s="797"/>
      <c r="H40" s="797"/>
      <c r="I40" s="797"/>
      <c r="J40" s="748" t="s">
        <v>65</v>
      </c>
      <c r="K40" s="731">
        <f>IF(I40+M40&gt;0,1,0)</f>
        <v>0</v>
      </c>
      <c r="L40" s="732">
        <f>I40/60+M40</f>
        <v>0</v>
      </c>
      <c r="M40" s="735"/>
      <c r="N40" s="480"/>
    </row>
    <row r="41" spans="1:14" ht="16.5" customHeight="1" x14ac:dyDescent="0.25">
      <c r="A41" s="450">
        <f t="shared" si="4"/>
        <v>43753</v>
      </c>
      <c r="B41" s="413"/>
      <c r="C41" s="414"/>
      <c r="D41" s="451">
        <f t="shared" si="2"/>
        <v>0</v>
      </c>
      <c r="E41" s="415"/>
      <c r="F41" s="416"/>
      <c r="G41" s="416"/>
      <c r="H41" s="417"/>
      <c r="I41" s="452">
        <f t="shared" si="3"/>
        <v>0</v>
      </c>
      <c r="J41" s="418"/>
      <c r="K41" s="453">
        <f t="shared" si="0"/>
        <v>0</v>
      </c>
      <c r="L41" s="454">
        <f t="shared" si="1"/>
        <v>0</v>
      </c>
      <c r="M41" s="411"/>
      <c r="N41" s="455"/>
    </row>
    <row r="42" spans="1:14" ht="16.5" customHeight="1" x14ac:dyDescent="0.25">
      <c r="A42" s="450">
        <f t="shared" si="4"/>
        <v>43754</v>
      </c>
      <c r="B42" s="413"/>
      <c r="C42" s="414"/>
      <c r="D42" s="451">
        <f t="shared" si="2"/>
        <v>0</v>
      </c>
      <c r="E42" s="415"/>
      <c r="F42" s="416"/>
      <c r="G42" s="416"/>
      <c r="H42" s="417"/>
      <c r="I42" s="452">
        <f t="shared" si="3"/>
        <v>0</v>
      </c>
      <c r="J42" s="418"/>
      <c r="K42" s="453">
        <f t="shared" si="0"/>
        <v>0</v>
      </c>
      <c r="L42" s="454">
        <f t="shared" si="1"/>
        <v>0</v>
      </c>
      <c r="M42" s="411"/>
      <c r="N42" s="455"/>
    </row>
    <row r="43" spans="1:14" ht="16.5" customHeight="1" x14ac:dyDescent="0.25">
      <c r="A43" s="450">
        <f t="shared" si="4"/>
        <v>43755</v>
      </c>
      <c r="B43" s="413"/>
      <c r="C43" s="414"/>
      <c r="D43" s="451">
        <f t="shared" si="2"/>
        <v>0</v>
      </c>
      <c r="E43" s="415"/>
      <c r="F43" s="416"/>
      <c r="G43" s="416"/>
      <c r="H43" s="417"/>
      <c r="I43" s="452">
        <f t="shared" si="3"/>
        <v>0</v>
      </c>
      <c r="J43" s="418"/>
      <c r="K43" s="453">
        <f t="shared" si="0"/>
        <v>0</v>
      </c>
      <c r="L43" s="454">
        <f t="shared" si="1"/>
        <v>0</v>
      </c>
      <c r="M43" s="411"/>
      <c r="N43" s="455"/>
    </row>
    <row r="44" spans="1:14" ht="16.5" customHeight="1" thickBot="1" x14ac:dyDescent="0.3">
      <c r="A44" s="456">
        <f t="shared" si="4"/>
        <v>43756</v>
      </c>
      <c r="B44" s="413"/>
      <c r="C44" s="414"/>
      <c r="D44" s="470">
        <f t="shared" si="2"/>
        <v>0</v>
      </c>
      <c r="E44" s="415"/>
      <c r="F44" s="416"/>
      <c r="G44" s="416"/>
      <c r="H44" s="417"/>
      <c r="I44" s="471">
        <f t="shared" si="3"/>
        <v>0</v>
      </c>
      <c r="J44" s="418"/>
      <c r="K44" s="472">
        <f t="shared" si="0"/>
        <v>0</v>
      </c>
      <c r="L44" s="473">
        <f t="shared" si="1"/>
        <v>0</v>
      </c>
      <c r="M44" s="411"/>
      <c r="N44" s="474"/>
    </row>
    <row r="45" spans="1:14" ht="16.5" customHeight="1" x14ac:dyDescent="0.25">
      <c r="A45" s="359">
        <f>A44+3</f>
        <v>43759</v>
      </c>
      <c r="B45" s="413"/>
      <c r="C45" s="414"/>
      <c r="D45" s="445">
        <f t="shared" si="2"/>
        <v>0</v>
      </c>
      <c r="E45" s="415"/>
      <c r="F45" s="416"/>
      <c r="G45" s="416"/>
      <c r="H45" s="417"/>
      <c r="I45" s="446">
        <f t="shared" si="3"/>
        <v>0</v>
      </c>
      <c r="J45" s="418"/>
      <c r="K45" s="447">
        <f t="shared" si="0"/>
        <v>0</v>
      </c>
      <c r="L45" s="448">
        <f t="shared" si="1"/>
        <v>0</v>
      </c>
      <c r="M45" s="411"/>
      <c r="N45" s="449"/>
    </row>
    <row r="46" spans="1:14" ht="16.5" customHeight="1" x14ac:dyDescent="0.25">
      <c r="A46" s="450">
        <f t="shared" si="4"/>
        <v>43760</v>
      </c>
      <c r="B46" s="413"/>
      <c r="C46" s="414"/>
      <c r="D46" s="451">
        <f t="shared" si="2"/>
        <v>0</v>
      </c>
      <c r="E46" s="415"/>
      <c r="F46" s="416"/>
      <c r="G46" s="416"/>
      <c r="H46" s="417"/>
      <c r="I46" s="452">
        <f t="shared" si="3"/>
        <v>0</v>
      </c>
      <c r="J46" s="418"/>
      <c r="K46" s="453">
        <f t="shared" si="0"/>
        <v>0</v>
      </c>
      <c r="L46" s="454">
        <f t="shared" si="1"/>
        <v>0</v>
      </c>
      <c r="M46" s="411"/>
      <c r="N46" s="455"/>
    </row>
    <row r="47" spans="1:14" ht="16.5" customHeight="1" x14ac:dyDescent="0.25">
      <c r="A47" s="450">
        <f t="shared" si="4"/>
        <v>43761</v>
      </c>
      <c r="B47" s="413"/>
      <c r="C47" s="414"/>
      <c r="D47" s="451">
        <f t="shared" si="2"/>
        <v>0</v>
      </c>
      <c r="E47" s="415"/>
      <c r="F47" s="416"/>
      <c r="G47" s="416"/>
      <c r="H47" s="417"/>
      <c r="I47" s="452">
        <f t="shared" si="3"/>
        <v>0</v>
      </c>
      <c r="J47" s="418"/>
      <c r="K47" s="453">
        <f t="shared" si="0"/>
        <v>0</v>
      </c>
      <c r="L47" s="454">
        <f t="shared" si="1"/>
        <v>0</v>
      </c>
      <c r="M47" s="411"/>
      <c r="N47" s="455"/>
    </row>
    <row r="48" spans="1:14" ht="16.5" customHeight="1" x14ac:dyDescent="0.25">
      <c r="A48" s="450">
        <f t="shared" si="4"/>
        <v>43762</v>
      </c>
      <c r="B48" s="413"/>
      <c r="C48" s="414"/>
      <c r="D48" s="451">
        <f t="shared" si="2"/>
        <v>0</v>
      </c>
      <c r="E48" s="415"/>
      <c r="F48" s="416"/>
      <c r="G48" s="416"/>
      <c r="H48" s="417"/>
      <c r="I48" s="452">
        <f t="shared" si="3"/>
        <v>0</v>
      </c>
      <c r="J48" s="418"/>
      <c r="K48" s="453">
        <f t="shared" si="0"/>
        <v>0</v>
      </c>
      <c r="L48" s="454">
        <f t="shared" si="1"/>
        <v>0</v>
      </c>
      <c r="M48" s="411"/>
      <c r="N48" s="455"/>
    </row>
    <row r="49" spans="1:14" ht="16.5" customHeight="1" thickBot="1" x14ac:dyDescent="0.3">
      <c r="A49" s="456">
        <f t="shared" si="4"/>
        <v>43763</v>
      </c>
      <c r="B49" s="413"/>
      <c r="C49" s="414"/>
      <c r="D49" s="459">
        <f t="shared" si="2"/>
        <v>0</v>
      </c>
      <c r="E49" s="415"/>
      <c r="F49" s="416"/>
      <c r="G49" s="416"/>
      <c r="H49" s="417"/>
      <c r="I49" s="463">
        <f t="shared" si="3"/>
        <v>0</v>
      </c>
      <c r="J49" s="418"/>
      <c r="K49" s="465">
        <f t="shared" si="0"/>
        <v>0</v>
      </c>
      <c r="L49" s="466">
        <f t="shared" si="1"/>
        <v>0</v>
      </c>
      <c r="M49" s="411"/>
      <c r="N49" s="468"/>
    </row>
    <row r="50" spans="1:14" ht="16.5" customHeight="1" x14ac:dyDescent="0.25">
      <c r="A50" s="475">
        <f>A49+3</f>
        <v>43766</v>
      </c>
      <c r="B50" s="413"/>
      <c r="C50" s="414"/>
      <c r="D50" s="476">
        <f t="shared" si="2"/>
        <v>0</v>
      </c>
      <c r="E50" s="415"/>
      <c r="F50" s="416"/>
      <c r="G50" s="416"/>
      <c r="H50" s="417"/>
      <c r="I50" s="477">
        <f t="shared" si="3"/>
        <v>0</v>
      </c>
      <c r="J50" s="418"/>
      <c r="K50" s="478">
        <f t="shared" si="0"/>
        <v>0</v>
      </c>
      <c r="L50" s="479">
        <f t="shared" si="1"/>
        <v>0</v>
      </c>
      <c r="M50" s="411"/>
      <c r="N50" s="480"/>
    </row>
    <row r="51" spans="1:14" ht="16.5" customHeight="1" x14ac:dyDescent="0.25">
      <c r="A51" s="450">
        <f t="shared" si="4"/>
        <v>43767</v>
      </c>
      <c r="B51" s="413"/>
      <c r="C51" s="414"/>
      <c r="D51" s="451">
        <f t="shared" si="2"/>
        <v>0</v>
      </c>
      <c r="E51" s="415"/>
      <c r="F51" s="416"/>
      <c r="G51" s="416"/>
      <c r="H51" s="417"/>
      <c r="I51" s="452">
        <f t="shared" si="3"/>
        <v>0</v>
      </c>
      <c r="J51" s="418"/>
      <c r="K51" s="453">
        <f t="shared" si="0"/>
        <v>0</v>
      </c>
      <c r="L51" s="454">
        <f t="shared" si="1"/>
        <v>0</v>
      </c>
      <c r="M51" s="411"/>
      <c r="N51" s="455"/>
    </row>
    <row r="52" spans="1:14" ht="16.5" customHeight="1" x14ac:dyDescent="0.25">
      <c r="A52" s="450">
        <f t="shared" si="4"/>
        <v>43768</v>
      </c>
      <c r="B52" s="413"/>
      <c r="C52" s="414"/>
      <c r="D52" s="451">
        <f t="shared" si="2"/>
        <v>0</v>
      </c>
      <c r="E52" s="415"/>
      <c r="F52" s="416"/>
      <c r="G52" s="416"/>
      <c r="H52" s="417"/>
      <c r="I52" s="452">
        <f t="shared" si="3"/>
        <v>0</v>
      </c>
      <c r="J52" s="418"/>
      <c r="K52" s="453">
        <f t="shared" si="0"/>
        <v>0</v>
      </c>
      <c r="L52" s="454">
        <f t="shared" si="1"/>
        <v>0</v>
      </c>
      <c r="M52" s="411"/>
      <c r="N52" s="455"/>
    </row>
    <row r="53" spans="1:14" ht="16.5" customHeight="1" x14ac:dyDescent="0.25">
      <c r="A53" s="450">
        <f t="shared" si="4"/>
        <v>43769</v>
      </c>
      <c r="B53" s="413"/>
      <c r="C53" s="414"/>
      <c r="D53" s="451">
        <f t="shared" si="2"/>
        <v>0</v>
      </c>
      <c r="E53" s="415"/>
      <c r="F53" s="416"/>
      <c r="G53" s="416"/>
      <c r="H53" s="417"/>
      <c r="I53" s="452">
        <f t="shared" si="3"/>
        <v>0</v>
      </c>
      <c r="J53" s="418"/>
      <c r="K53" s="453">
        <f t="shared" si="0"/>
        <v>0</v>
      </c>
      <c r="L53" s="454">
        <f t="shared" si="1"/>
        <v>0</v>
      </c>
      <c r="M53" s="411"/>
      <c r="N53" s="455"/>
    </row>
    <row r="54" spans="1:14" ht="16.5" customHeight="1" thickBot="1" x14ac:dyDescent="0.3">
      <c r="A54" s="487">
        <f t="shared" si="4"/>
        <v>43770</v>
      </c>
      <c r="B54" s="413"/>
      <c r="C54" s="414"/>
      <c r="D54" s="488">
        <f t="shared" si="2"/>
        <v>0</v>
      </c>
      <c r="E54" s="415"/>
      <c r="F54" s="416"/>
      <c r="G54" s="416"/>
      <c r="H54" s="417"/>
      <c r="I54" s="489">
        <f t="shared" si="3"/>
        <v>0</v>
      </c>
      <c r="J54" s="418"/>
      <c r="K54" s="490">
        <f t="shared" si="0"/>
        <v>0</v>
      </c>
      <c r="L54" s="491">
        <f t="shared" si="1"/>
        <v>0</v>
      </c>
      <c r="M54" s="411"/>
      <c r="N54" s="492"/>
    </row>
    <row r="55" spans="1:14" ht="16.5" customHeight="1" x14ac:dyDescent="0.25">
      <c r="A55" s="493">
        <f>A54+3</f>
        <v>43773</v>
      </c>
      <c r="B55" s="413"/>
      <c r="C55" s="414"/>
      <c r="D55" s="494">
        <f t="shared" si="2"/>
        <v>0</v>
      </c>
      <c r="E55" s="415"/>
      <c r="F55" s="416"/>
      <c r="G55" s="416"/>
      <c r="H55" s="417"/>
      <c r="I55" s="495">
        <f t="shared" si="3"/>
        <v>0</v>
      </c>
      <c r="J55" s="418"/>
      <c r="K55" s="496">
        <f t="shared" si="0"/>
        <v>0</v>
      </c>
      <c r="L55" s="497">
        <f t="shared" si="1"/>
        <v>0</v>
      </c>
      <c r="M55" s="411"/>
      <c r="N55" s="498"/>
    </row>
    <row r="56" spans="1:14" ht="16.5" customHeight="1" x14ac:dyDescent="0.25">
      <c r="A56" s="481">
        <f t="shared" si="4"/>
        <v>43774</v>
      </c>
      <c r="B56" s="413"/>
      <c r="C56" s="414"/>
      <c r="D56" s="482">
        <f t="shared" si="2"/>
        <v>0</v>
      </c>
      <c r="E56" s="415"/>
      <c r="F56" s="416"/>
      <c r="G56" s="416"/>
      <c r="H56" s="417"/>
      <c r="I56" s="483">
        <f t="shared" si="3"/>
        <v>0</v>
      </c>
      <c r="J56" s="418"/>
      <c r="K56" s="484">
        <f t="shared" si="0"/>
        <v>0</v>
      </c>
      <c r="L56" s="485">
        <f t="shared" si="1"/>
        <v>0</v>
      </c>
      <c r="M56" s="411"/>
      <c r="N56" s="486"/>
    </row>
    <row r="57" spans="1:14" ht="16.5" customHeight="1" x14ac:dyDescent="0.25">
      <c r="A57" s="481">
        <f t="shared" si="4"/>
        <v>43775</v>
      </c>
      <c r="B57" s="413"/>
      <c r="C57" s="414"/>
      <c r="D57" s="482">
        <f t="shared" si="2"/>
        <v>0</v>
      </c>
      <c r="E57" s="415"/>
      <c r="F57" s="416"/>
      <c r="G57" s="416"/>
      <c r="H57" s="417"/>
      <c r="I57" s="483">
        <f t="shared" si="3"/>
        <v>0</v>
      </c>
      <c r="J57" s="418"/>
      <c r="K57" s="484">
        <f t="shared" si="0"/>
        <v>0</v>
      </c>
      <c r="L57" s="485">
        <f t="shared" si="1"/>
        <v>0</v>
      </c>
      <c r="M57" s="411"/>
      <c r="N57" s="486"/>
    </row>
    <row r="58" spans="1:14" ht="16.5" customHeight="1" x14ac:dyDescent="0.25">
      <c r="A58" s="481">
        <f t="shared" si="4"/>
        <v>43776</v>
      </c>
      <c r="B58" s="413"/>
      <c r="C58" s="414"/>
      <c r="D58" s="482">
        <f t="shared" si="2"/>
        <v>0</v>
      </c>
      <c r="E58" s="415"/>
      <c r="F58" s="416"/>
      <c r="G58" s="416"/>
      <c r="H58" s="417"/>
      <c r="I58" s="483">
        <f t="shared" si="3"/>
        <v>0</v>
      </c>
      <c r="J58" s="418"/>
      <c r="K58" s="484">
        <f t="shared" si="0"/>
        <v>0</v>
      </c>
      <c r="L58" s="485">
        <f t="shared" si="1"/>
        <v>0</v>
      </c>
      <c r="M58" s="411"/>
      <c r="N58" s="486"/>
    </row>
    <row r="59" spans="1:14" ht="16.5" customHeight="1" thickBot="1" x14ac:dyDescent="0.3">
      <c r="A59" s="487">
        <f t="shared" si="4"/>
        <v>43777</v>
      </c>
      <c r="B59" s="413"/>
      <c r="C59" s="414"/>
      <c r="D59" s="488">
        <f>MAX(C59-B59,0)*24</f>
        <v>0</v>
      </c>
      <c r="E59" s="460"/>
      <c r="F59" s="461"/>
      <c r="G59" s="461"/>
      <c r="H59" s="462"/>
      <c r="I59" s="489">
        <f t="shared" si="3"/>
        <v>0</v>
      </c>
      <c r="J59" s="464"/>
      <c r="K59" s="490">
        <f t="shared" si="0"/>
        <v>0</v>
      </c>
      <c r="L59" s="491">
        <f t="shared" si="1"/>
        <v>0</v>
      </c>
      <c r="M59" s="467"/>
      <c r="N59" s="492"/>
    </row>
    <row r="60" spans="1:14" s="205" customFormat="1" ht="16.5" customHeight="1" x14ac:dyDescent="0.25">
      <c r="A60" s="493">
        <f>A59+3</f>
        <v>43780</v>
      </c>
      <c r="B60" s="798" t="s">
        <v>10</v>
      </c>
      <c r="C60" s="799"/>
      <c r="D60" s="800"/>
      <c r="E60" s="799"/>
      <c r="F60" s="799"/>
      <c r="G60" s="799"/>
      <c r="H60" s="799"/>
      <c r="I60" s="800"/>
      <c r="J60" s="749" t="s">
        <v>80</v>
      </c>
      <c r="K60" s="733">
        <f t="shared" si="0"/>
        <v>0</v>
      </c>
      <c r="L60" s="734">
        <f t="shared" si="1"/>
        <v>0</v>
      </c>
      <c r="M60" s="736"/>
      <c r="N60" s="498"/>
    </row>
    <row r="61" spans="1:14" ht="16.5" customHeight="1" x14ac:dyDescent="0.25">
      <c r="A61" s="481">
        <f t="shared" si="4"/>
        <v>43781</v>
      </c>
      <c r="B61" s="413"/>
      <c r="C61" s="414"/>
      <c r="D61" s="707">
        <f>MAX(C61-B61,0)*24</f>
        <v>0</v>
      </c>
      <c r="E61" s="415"/>
      <c r="F61" s="416"/>
      <c r="G61" s="416"/>
      <c r="H61" s="417"/>
      <c r="I61" s="708">
        <f t="shared" si="3"/>
        <v>0</v>
      </c>
      <c r="J61" s="418"/>
      <c r="K61" s="484">
        <f t="shared" si="0"/>
        <v>0</v>
      </c>
      <c r="L61" s="485">
        <f t="shared" si="1"/>
        <v>0</v>
      </c>
      <c r="M61" s="411"/>
      <c r="N61" s="486"/>
    </row>
    <row r="62" spans="1:14" ht="16.5" customHeight="1" x14ac:dyDescent="0.25">
      <c r="A62" s="481">
        <f t="shared" si="4"/>
        <v>43782</v>
      </c>
      <c r="B62" s="413"/>
      <c r="C62" s="414"/>
      <c r="D62" s="482">
        <f t="shared" si="2"/>
        <v>0</v>
      </c>
      <c r="E62" s="415"/>
      <c r="F62" s="416"/>
      <c r="G62" s="416"/>
      <c r="H62" s="417"/>
      <c r="I62" s="483">
        <f t="shared" si="3"/>
        <v>0</v>
      </c>
      <c r="J62" s="418"/>
      <c r="K62" s="484">
        <f t="shared" si="0"/>
        <v>0</v>
      </c>
      <c r="L62" s="485">
        <f t="shared" si="1"/>
        <v>0</v>
      </c>
      <c r="M62" s="411"/>
      <c r="N62" s="486"/>
    </row>
    <row r="63" spans="1:14" ht="16.5" customHeight="1" x14ac:dyDescent="0.25">
      <c r="A63" s="481">
        <f t="shared" si="4"/>
        <v>43783</v>
      </c>
      <c r="B63" s="413"/>
      <c r="C63" s="414"/>
      <c r="D63" s="482">
        <f t="shared" si="2"/>
        <v>0</v>
      </c>
      <c r="E63" s="415"/>
      <c r="F63" s="416"/>
      <c r="G63" s="416"/>
      <c r="H63" s="417"/>
      <c r="I63" s="483">
        <f t="shared" si="3"/>
        <v>0</v>
      </c>
      <c r="J63" s="418"/>
      <c r="K63" s="484">
        <f t="shared" si="0"/>
        <v>0</v>
      </c>
      <c r="L63" s="485">
        <f t="shared" si="1"/>
        <v>0</v>
      </c>
      <c r="M63" s="411"/>
      <c r="N63" s="486"/>
    </row>
    <row r="64" spans="1:14" ht="16.5" customHeight="1" thickBot="1" x14ac:dyDescent="0.3">
      <c r="A64" s="487">
        <f t="shared" si="4"/>
        <v>43784</v>
      </c>
      <c r="B64" s="413"/>
      <c r="C64" s="414"/>
      <c r="D64" s="488">
        <f t="shared" si="2"/>
        <v>0</v>
      </c>
      <c r="E64" s="415"/>
      <c r="F64" s="416"/>
      <c r="G64" s="416"/>
      <c r="H64" s="417"/>
      <c r="I64" s="489">
        <f t="shared" si="3"/>
        <v>0</v>
      </c>
      <c r="J64" s="418"/>
      <c r="K64" s="490">
        <f t="shared" si="0"/>
        <v>0</v>
      </c>
      <c r="L64" s="491">
        <f t="shared" si="1"/>
        <v>0</v>
      </c>
      <c r="M64" s="411"/>
      <c r="N64" s="492"/>
    </row>
    <row r="65" spans="1:14" ht="15" x14ac:dyDescent="0.25">
      <c r="A65" s="493">
        <f>A64+3</f>
        <v>43787</v>
      </c>
      <c r="B65" s="413"/>
      <c r="C65" s="414"/>
      <c r="D65" s="494">
        <f t="shared" si="2"/>
        <v>0</v>
      </c>
      <c r="E65" s="415"/>
      <c r="F65" s="416"/>
      <c r="G65" s="416"/>
      <c r="H65" s="417"/>
      <c r="I65" s="495">
        <f t="shared" si="3"/>
        <v>0</v>
      </c>
      <c r="J65" s="418"/>
      <c r="K65" s="496">
        <f t="shared" si="0"/>
        <v>0</v>
      </c>
      <c r="L65" s="497">
        <f t="shared" si="1"/>
        <v>0</v>
      </c>
      <c r="M65" s="411"/>
      <c r="N65" s="499"/>
    </row>
    <row r="66" spans="1:14" ht="15" x14ac:dyDescent="0.25">
      <c r="A66" s="481">
        <f t="shared" si="4"/>
        <v>43788</v>
      </c>
      <c r="B66" s="413"/>
      <c r="C66" s="414"/>
      <c r="D66" s="482">
        <f t="shared" si="2"/>
        <v>0</v>
      </c>
      <c r="E66" s="415"/>
      <c r="F66" s="416"/>
      <c r="G66" s="416"/>
      <c r="H66" s="417"/>
      <c r="I66" s="483">
        <f t="shared" si="3"/>
        <v>0</v>
      </c>
      <c r="J66" s="418"/>
      <c r="K66" s="484">
        <f t="shared" si="0"/>
        <v>0</v>
      </c>
      <c r="L66" s="485">
        <f t="shared" si="1"/>
        <v>0</v>
      </c>
      <c r="M66" s="411"/>
      <c r="N66" s="500"/>
    </row>
    <row r="67" spans="1:14" ht="16.5" customHeight="1" x14ac:dyDescent="0.25">
      <c r="A67" s="481">
        <f t="shared" si="4"/>
        <v>43789</v>
      </c>
      <c r="B67" s="413"/>
      <c r="C67" s="414"/>
      <c r="D67" s="482">
        <f t="shared" si="2"/>
        <v>0</v>
      </c>
      <c r="E67" s="415"/>
      <c r="F67" s="416"/>
      <c r="G67" s="416"/>
      <c r="H67" s="417"/>
      <c r="I67" s="483">
        <f t="shared" si="3"/>
        <v>0</v>
      </c>
      <c r="J67" s="418"/>
      <c r="K67" s="484">
        <f t="shared" ref="K67:K68" si="5">IF(I67+M67&gt;0,1,0)</f>
        <v>0</v>
      </c>
      <c r="L67" s="485">
        <f t="shared" ref="L67:L68" si="6">I67/60+M67</f>
        <v>0</v>
      </c>
      <c r="M67" s="411"/>
      <c r="N67" s="486"/>
    </row>
    <row r="68" spans="1:14" ht="16.5" customHeight="1" x14ac:dyDescent="0.25">
      <c r="A68" s="481">
        <f t="shared" si="4"/>
        <v>43790</v>
      </c>
      <c r="B68" s="413"/>
      <c r="C68" s="414"/>
      <c r="D68" s="482">
        <f t="shared" si="2"/>
        <v>0</v>
      </c>
      <c r="E68" s="415"/>
      <c r="F68" s="416"/>
      <c r="G68" s="416"/>
      <c r="H68" s="417"/>
      <c r="I68" s="483">
        <f t="shared" si="3"/>
        <v>0</v>
      </c>
      <c r="J68" s="418"/>
      <c r="K68" s="484">
        <f t="shared" si="5"/>
        <v>0</v>
      </c>
      <c r="L68" s="485">
        <f t="shared" si="6"/>
        <v>0</v>
      </c>
      <c r="M68" s="411"/>
      <c r="N68" s="486"/>
    </row>
    <row r="69" spans="1:14" ht="16.5" customHeight="1" thickBot="1" x14ac:dyDescent="0.3">
      <c r="A69" s="487">
        <f t="shared" si="4"/>
        <v>43791</v>
      </c>
      <c r="B69" s="413"/>
      <c r="C69" s="414"/>
      <c r="D69" s="709">
        <f t="shared" si="2"/>
        <v>0</v>
      </c>
      <c r="E69" s="696"/>
      <c r="F69" s="697"/>
      <c r="G69" s="697"/>
      <c r="H69" s="698"/>
      <c r="I69" s="710">
        <f t="shared" si="3"/>
        <v>0</v>
      </c>
      <c r="J69" s="706"/>
      <c r="K69" s="490">
        <f t="shared" si="0"/>
        <v>0</v>
      </c>
      <c r="L69" s="491">
        <f t="shared" si="1"/>
        <v>0</v>
      </c>
      <c r="M69" s="411"/>
      <c r="N69" s="492"/>
    </row>
    <row r="70" spans="1:14" ht="16.5" customHeight="1" x14ac:dyDescent="0.25">
      <c r="A70" s="493">
        <f>A69+3</f>
        <v>43794</v>
      </c>
      <c r="B70" s="413"/>
      <c r="C70" s="414"/>
      <c r="D70" s="494">
        <f t="shared" si="2"/>
        <v>0</v>
      </c>
      <c r="E70" s="415"/>
      <c r="F70" s="416"/>
      <c r="G70" s="416"/>
      <c r="H70" s="417"/>
      <c r="I70" s="495">
        <f t="shared" si="3"/>
        <v>0</v>
      </c>
      <c r="J70" s="418"/>
      <c r="K70" s="496">
        <f t="shared" si="0"/>
        <v>0</v>
      </c>
      <c r="L70" s="497">
        <f t="shared" si="1"/>
        <v>0</v>
      </c>
      <c r="M70" s="411"/>
      <c r="N70" s="498"/>
    </row>
    <row r="71" spans="1:14" ht="16.5" customHeight="1" x14ac:dyDescent="0.25">
      <c r="A71" s="481">
        <f t="shared" si="4"/>
        <v>43795</v>
      </c>
      <c r="B71" s="413"/>
      <c r="C71" s="414"/>
      <c r="D71" s="482">
        <f t="shared" si="2"/>
        <v>0</v>
      </c>
      <c r="E71" s="415"/>
      <c r="F71" s="416"/>
      <c r="G71" s="416"/>
      <c r="H71" s="417"/>
      <c r="I71" s="483">
        <f t="shared" si="3"/>
        <v>0</v>
      </c>
      <c r="J71" s="418"/>
      <c r="K71" s="484">
        <f t="shared" si="0"/>
        <v>0</v>
      </c>
      <c r="L71" s="485">
        <f t="shared" si="1"/>
        <v>0</v>
      </c>
      <c r="M71" s="411"/>
      <c r="N71" s="486"/>
    </row>
    <row r="72" spans="1:14" ht="16.5" customHeight="1" x14ac:dyDescent="0.25">
      <c r="A72" s="481">
        <f t="shared" si="4"/>
        <v>43796</v>
      </c>
      <c r="B72" s="413"/>
      <c r="C72" s="414"/>
      <c r="D72" s="482">
        <f t="shared" si="2"/>
        <v>0</v>
      </c>
      <c r="E72" s="415"/>
      <c r="F72" s="416"/>
      <c r="G72" s="416"/>
      <c r="H72" s="417"/>
      <c r="I72" s="483">
        <f t="shared" si="3"/>
        <v>0</v>
      </c>
      <c r="J72" s="418"/>
      <c r="K72" s="484">
        <f t="shared" si="0"/>
        <v>0</v>
      </c>
      <c r="L72" s="485">
        <f t="shared" si="1"/>
        <v>0</v>
      </c>
      <c r="M72" s="411"/>
      <c r="N72" s="486"/>
    </row>
    <row r="73" spans="1:14" s="205" customFormat="1" ht="16.5" customHeight="1" x14ac:dyDescent="0.25">
      <c r="A73" s="481">
        <f t="shared" si="4"/>
        <v>43797</v>
      </c>
      <c r="B73" s="801" t="s">
        <v>10</v>
      </c>
      <c r="C73" s="802"/>
      <c r="D73" s="802"/>
      <c r="E73" s="802"/>
      <c r="F73" s="802"/>
      <c r="G73" s="802"/>
      <c r="H73" s="802"/>
      <c r="I73" s="802"/>
      <c r="J73" s="750" t="s">
        <v>67</v>
      </c>
      <c r="K73" s="737">
        <f>IF(I73+M73&gt;0,1,0)</f>
        <v>0</v>
      </c>
      <c r="L73" s="738">
        <f>I73/60+M73</f>
        <v>0</v>
      </c>
      <c r="M73" s="739"/>
      <c r="N73" s="486"/>
    </row>
    <row r="74" spans="1:14" ht="16.5" customHeight="1" thickBot="1" x14ac:dyDescent="0.3">
      <c r="A74" s="487">
        <f t="shared" si="4"/>
        <v>43798</v>
      </c>
      <c r="B74" s="413"/>
      <c r="C74" s="414"/>
      <c r="D74" s="488">
        <f t="shared" si="2"/>
        <v>0</v>
      </c>
      <c r="E74" s="415"/>
      <c r="F74" s="416"/>
      <c r="G74" s="416"/>
      <c r="H74" s="417"/>
      <c r="I74" s="489">
        <f t="shared" si="3"/>
        <v>0</v>
      </c>
      <c r="J74" s="418"/>
      <c r="K74" s="490">
        <f t="shared" ref="K74:K137" si="7">IF(I74+M74&gt;0,1,0)</f>
        <v>0</v>
      </c>
      <c r="L74" s="491">
        <f t="shared" si="1"/>
        <v>0</v>
      </c>
      <c r="M74" s="411"/>
      <c r="N74" s="492"/>
    </row>
    <row r="75" spans="1:14" ht="16.5" customHeight="1" x14ac:dyDescent="0.25">
      <c r="A75" s="501">
        <f>A74+3</f>
        <v>43801</v>
      </c>
      <c r="B75" s="413"/>
      <c r="C75" s="414"/>
      <c r="D75" s="502">
        <f t="shared" si="2"/>
        <v>0</v>
      </c>
      <c r="E75" s="415"/>
      <c r="F75" s="416"/>
      <c r="G75" s="416"/>
      <c r="H75" s="417"/>
      <c r="I75" s="503">
        <f t="shared" si="3"/>
        <v>0</v>
      </c>
      <c r="J75" s="418"/>
      <c r="K75" s="504">
        <f t="shared" si="7"/>
        <v>0</v>
      </c>
      <c r="L75" s="505">
        <f t="shared" ref="L75:L138" si="8">I75/60+M75</f>
        <v>0</v>
      </c>
      <c r="M75" s="411"/>
      <c r="N75" s="506"/>
    </row>
    <row r="76" spans="1:14" ht="16.5" customHeight="1" x14ac:dyDescent="0.25">
      <c r="A76" s="507">
        <f t="shared" si="4"/>
        <v>43802</v>
      </c>
      <c r="B76" s="413"/>
      <c r="C76" s="414"/>
      <c r="D76" s="508">
        <f t="shared" ref="D76:D139" si="9">MAX(C76-B76,0)*24</f>
        <v>0</v>
      </c>
      <c r="E76" s="415"/>
      <c r="F76" s="416"/>
      <c r="G76" s="416"/>
      <c r="H76" s="417"/>
      <c r="I76" s="509">
        <f t="shared" ref="I76:I139" si="10">MAX(D76*60-H76-F76-E76-G76,0)</f>
        <v>0</v>
      </c>
      <c r="J76" s="418"/>
      <c r="K76" s="510">
        <f t="shared" si="7"/>
        <v>0</v>
      </c>
      <c r="L76" s="511">
        <f t="shared" si="8"/>
        <v>0</v>
      </c>
      <c r="M76" s="411"/>
      <c r="N76" s="512"/>
    </row>
    <row r="77" spans="1:14" ht="16.5" customHeight="1" x14ac:dyDescent="0.25">
      <c r="A77" s="507">
        <f t="shared" si="4"/>
        <v>43803</v>
      </c>
      <c r="B77" s="413"/>
      <c r="C77" s="414"/>
      <c r="D77" s="508">
        <f t="shared" si="9"/>
        <v>0</v>
      </c>
      <c r="E77" s="415"/>
      <c r="F77" s="416"/>
      <c r="G77" s="416"/>
      <c r="H77" s="417"/>
      <c r="I77" s="509">
        <f t="shared" si="10"/>
        <v>0</v>
      </c>
      <c r="J77" s="418"/>
      <c r="K77" s="510">
        <f t="shared" si="7"/>
        <v>0</v>
      </c>
      <c r="L77" s="511">
        <f t="shared" si="8"/>
        <v>0</v>
      </c>
      <c r="M77" s="411"/>
      <c r="N77" s="512"/>
    </row>
    <row r="78" spans="1:14" ht="16.5" customHeight="1" x14ac:dyDescent="0.25">
      <c r="A78" s="507">
        <f t="shared" si="4"/>
        <v>43804</v>
      </c>
      <c r="B78" s="413"/>
      <c r="C78" s="414"/>
      <c r="D78" s="508">
        <f t="shared" si="9"/>
        <v>0</v>
      </c>
      <c r="E78" s="415"/>
      <c r="F78" s="416"/>
      <c r="G78" s="416"/>
      <c r="H78" s="417"/>
      <c r="I78" s="509">
        <f t="shared" si="10"/>
        <v>0</v>
      </c>
      <c r="J78" s="418"/>
      <c r="K78" s="510">
        <f t="shared" si="7"/>
        <v>0</v>
      </c>
      <c r="L78" s="511">
        <f t="shared" si="8"/>
        <v>0</v>
      </c>
      <c r="M78" s="411"/>
      <c r="N78" s="512"/>
    </row>
    <row r="79" spans="1:14" ht="16.5" customHeight="1" thickBot="1" x14ac:dyDescent="0.3">
      <c r="A79" s="513">
        <f t="shared" si="4"/>
        <v>43805</v>
      </c>
      <c r="B79" s="413"/>
      <c r="C79" s="414"/>
      <c r="D79" s="514">
        <f t="shared" si="9"/>
        <v>0</v>
      </c>
      <c r="E79" s="415"/>
      <c r="F79" s="416"/>
      <c r="G79" s="416"/>
      <c r="H79" s="417"/>
      <c r="I79" s="515">
        <f t="shared" si="10"/>
        <v>0</v>
      </c>
      <c r="J79" s="418"/>
      <c r="K79" s="516">
        <f t="shared" si="7"/>
        <v>0</v>
      </c>
      <c r="L79" s="517">
        <f t="shared" si="8"/>
        <v>0</v>
      </c>
      <c r="M79" s="411"/>
      <c r="N79" s="518"/>
    </row>
    <row r="80" spans="1:14" ht="15" x14ac:dyDescent="0.25">
      <c r="A80" s="519">
        <f>A79+3</f>
        <v>43808</v>
      </c>
      <c r="B80" s="413"/>
      <c r="C80" s="414"/>
      <c r="D80" s="520">
        <f t="shared" si="9"/>
        <v>0</v>
      </c>
      <c r="E80" s="415"/>
      <c r="F80" s="416"/>
      <c r="G80" s="416"/>
      <c r="H80" s="417"/>
      <c r="I80" s="521">
        <f t="shared" si="10"/>
        <v>0</v>
      </c>
      <c r="J80" s="418"/>
      <c r="K80" s="522">
        <f t="shared" si="7"/>
        <v>0</v>
      </c>
      <c r="L80" s="523">
        <f t="shared" si="8"/>
        <v>0</v>
      </c>
      <c r="M80" s="411"/>
      <c r="N80" s="524"/>
    </row>
    <row r="81" spans="1:14" ht="16.5" customHeight="1" x14ac:dyDescent="0.25">
      <c r="A81" s="507">
        <f t="shared" si="4"/>
        <v>43809</v>
      </c>
      <c r="B81" s="413"/>
      <c r="C81" s="414"/>
      <c r="D81" s="508">
        <f t="shared" si="9"/>
        <v>0</v>
      </c>
      <c r="E81" s="415"/>
      <c r="F81" s="416"/>
      <c r="G81" s="416"/>
      <c r="H81" s="417"/>
      <c r="I81" s="509">
        <f t="shared" si="10"/>
        <v>0</v>
      </c>
      <c r="J81" s="418"/>
      <c r="K81" s="510">
        <f t="shared" si="7"/>
        <v>0</v>
      </c>
      <c r="L81" s="511">
        <f t="shared" si="8"/>
        <v>0</v>
      </c>
      <c r="M81" s="411"/>
      <c r="N81" s="512"/>
    </row>
    <row r="82" spans="1:14" ht="16.5" customHeight="1" x14ac:dyDescent="0.25">
      <c r="A82" s="507">
        <f t="shared" ref="A82:A84" si="11">A81+1</f>
        <v>43810</v>
      </c>
      <c r="B82" s="413"/>
      <c r="C82" s="414"/>
      <c r="D82" s="508">
        <f t="shared" si="9"/>
        <v>0</v>
      </c>
      <c r="E82" s="415"/>
      <c r="F82" s="416"/>
      <c r="G82" s="416"/>
      <c r="H82" s="417"/>
      <c r="I82" s="509">
        <f t="shared" si="10"/>
        <v>0</v>
      </c>
      <c r="J82" s="418"/>
      <c r="K82" s="510">
        <f t="shared" si="7"/>
        <v>0</v>
      </c>
      <c r="L82" s="511">
        <f t="shared" si="8"/>
        <v>0</v>
      </c>
      <c r="M82" s="411"/>
      <c r="N82" s="512"/>
    </row>
    <row r="83" spans="1:14" ht="16.5" customHeight="1" x14ac:dyDescent="0.25">
      <c r="A83" s="507">
        <f t="shared" si="11"/>
        <v>43811</v>
      </c>
      <c r="B83" s="413"/>
      <c r="C83" s="414"/>
      <c r="D83" s="508">
        <f t="shared" si="9"/>
        <v>0</v>
      </c>
      <c r="E83" s="415"/>
      <c r="F83" s="416"/>
      <c r="G83" s="416"/>
      <c r="H83" s="417"/>
      <c r="I83" s="509">
        <f t="shared" si="10"/>
        <v>0</v>
      </c>
      <c r="J83" s="418"/>
      <c r="K83" s="510">
        <f t="shared" si="7"/>
        <v>0</v>
      </c>
      <c r="L83" s="511">
        <f t="shared" si="8"/>
        <v>0</v>
      </c>
      <c r="M83" s="411"/>
      <c r="N83" s="512"/>
    </row>
    <row r="84" spans="1:14" ht="16.5" customHeight="1" thickBot="1" x14ac:dyDescent="0.3">
      <c r="A84" s="525">
        <f t="shared" si="11"/>
        <v>43812</v>
      </c>
      <c r="B84" s="413"/>
      <c r="C84" s="414"/>
      <c r="D84" s="526">
        <f t="shared" si="9"/>
        <v>0</v>
      </c>
      <c r="E84" s="415"/>
      <c r="F84" s="416"/>
      <c r="G84" s="416"/>
      <c r="H84" s="417"/>
      <c r="I84" s="527">
        <f t="shared" si="10"/>
        <v>0</v>
      </c>
      <c r="J84" s="418"/>
      <c r="K84" s="528">
        <f t="shared" si="7"/>
        <v>0</v>
      </c>
      <c r="L84" s="529">
        <f t="shared" si="8"/>
        <v>0</v>
      </c>
      <c r="M84" s="411"/>
      <c r="N84" s="530"/>
    </row>
    <row r="85" spans="1:14" ht="15" x14ac:dyDescent="0.25">
      <c r="A85" s="519">
        <f>A84+3</f>
        <v>43815</v>
      </c>
      <c r="B85" s="413"/>
      <c r="C85" s="414"/>
      <c r="D85" s="502">
        <f t="shared" si="9"/>
        <v>0</v>
      </c>
      <c r="E85" s="415"/>
      <c r="F85" s="416"/>
      <c r="G85" s="416"/>
      <c r="H85" s="417"/>
      <c r="I85" s="503">
        <f t="shared" si="10"/>
        <v>0</v>
      </c>
      <c r="J85" s="418"/>
      <c r="K85" s="504">
        <f t="shared" si="7"/>
        <v>0</v>
      </c>
      <c r="L85" s="505">
        <f t="shared" si="8"/>
        <v>0</v>
      </c>
      <c r="M85" s="411"/>
      <c r="N85" s="531"/>
    </row>
    <row r="86" spans="1:14" ht="16.5" customHeight="1" x14ac:dyDescent="0.25">
      <c r="A86" s="507">
        <f t="shared" ref="A86:A89" si="12">A85+1</f>
        <v>43816</v>
      </c>
      <c r="B86" s="413"/>
      <c r="C86" s="414"/>
      <c r="D86" s="508">
        <f t="shared" si="9"/>
        <v>0</v>
      </c>
      <c r="E86" s="415"/>
      <c r="F86" s="416"/>
      <c r="G86" s="416"/>
      <c r="H86" s="417"/>
      <c r="I86" s="509">
        <f t="shared" si="10"/>
        <v>0</v>
      </c>
      <c r="J86" s="418"/>
      <c r="K86" s="510">
        <f t="shared" si="7"/>
        <v>0</v>
      </c>
      <c r="L86" s="511">
        <f t="shared" si="8"/>
        <v>0</v>
      </c>
      <c r="M86" s="411"/>
      <c r="N86" s="512"/>
    </row>
    <row r="87" spans="1:14" ht="16.5" customHeight="1" x14ac:dyDescent="0.25">
      <c r="A87" s="507">
        <f t="shared" si="12"/>
        <v>43817</v>
      </c>
      <c r="B87" s="413"/>
      <c r="C87" s="414"/>
      <c r="D87" s="508">
        <f t="shared" si="9"/>
        <v>0</v>
      </c>
      <c r="E87" s="415"/>
      <c r="F87" s="416"/>
      <c r="G87" s="416"/>
      <c r="H87" s="417"/>
      <c r="I87" s="509">
        <f t="shared" si="10"/>
        <v>0</v>
      </c>
      <c r="J87" s="418"/>
      <c r="K87" s="510">
        <f t="shared" si="7"/>
        <v>0</v>
      </c>
      <c r="L87" s="511">
        <f t="shared" si="8"/>
        <v>0</v>
      </c>
      <c r="M87" s="411"/>
      <c r="N87" s="512"/>
    </row>
    <row r="88" spans="1:14" ht="16.5" customHeight="1" x14ac:dyDescent="0.25">
      <c r="A88" s="507">
        <f t="shared" si="12"/>
        <v>43818</v>
      </c>
      <c r="B88" s="413"/>
      <c r="C88" s="414"/>
      <c r="D88" s="508">
        <f t="shared" si="9"/>
        <v>0</v>
      </c>
      <c r="E88" s="415"/>
      <c r="F88" s="416"/>
      <c r="G88" s="416"/>
      <c r="H88" s="417"/>
      <c r="I88" s="509">
        <f t="shared" si="10"/>
        <v>0</v>
      </c>
      <c r="J88" s="418"/>
      <c r="K88" s="510">
        <f t="shared" si="7"/>
        <v>0</v>
      </c>
      <c r="L88" s="511">
        <f t="shared" si="8"/>
        <v>0</v>
      </c>
      <c r="M88" s="411"/>
      <c r="N88" s="512"/>
    </row>
    <row r="89" spans="1:14" ht="16.5" customHeight="1" thickBot="1" x14ac:dyDescent="0.3">
      <c r="A89" s="525">
        <f t="shared" si="12"/>
        <v>43819</v>
      </c>
      <c r="B89" s="413"/>
      <c r="C89" s="414"/>
      <c r="D89" s="526">
        <f t="shared" si="9"/>
        <v>0</v>
      </c>
      <c r="E89" s="415"/>
      <c r="F89" s="416"/>
      <c r="G89" s="416"/>
      <c r="H89" s="417"/>
      <c r="I89" s="527">
        <f t="shared" si="10"/>
        <v>0</v>
      </c>
      <c r="J89" s="418"/>
      <c r="K89" s="528">
        <f t="shared" ref="K89:K91" si="13">IF(I89+M89&gt;0,1,0)</f>
        <v>0</v>
      </c>
      <c r="L89" s="529">
        <f t="shared" ref="L89:L91" si="14">I89/60+M89</f>
        <v>0</v>
      </c>
      <c r="M89" s="411"/>
      <c r="N89" s="518"/>
    </row>
    <row r="90" spans="1:14" ht="15" x14ac:dyDescent="0.25">
      <c r="A90" s="519">
        <f>A89+3</f>
        <v>43822</v>
      </c>
      <c r="B90" s="413"/>
      <c r="C90" s="414"/>
      <c r="D90" s="502">
        <f t="shared" si="9"/>
        <v>0</v>
      </c>
      <c r="E90" s="415"/>
      <c r="F90" s="416"/>
      <c r="G90" s="416"/>
      <c r="H90" s="417"/>
      <c r="I90" s="503">
        <f t="shared" si="10"/>
        <v>0</v>
      </c>
      <c r="J90" s="418"/>
      <c r="K90" s="504">
        <f t="shared" si="13"/>
        <v>0</v>
      </c>
      <c r="L90" s="505">
        <f t="shared" si="14"/>
        <v>0</v>
      </c>
      <c r="M90" s="411"/>
      <c r="N90" s="531"/>
    </row>
    <row r="91" spans="1:14" ht="16.5" customHeight="1" x14ac:dyDescent="0.25">
      <c r="A91" s="507">
        <f t="shared" ref="A91:A156" si="15">A90+1</f>
        <v>43823</v>
      </c>
      <c r="B91" s="687"/>
      <c r="C91" s="688"/>
      <c r="D91" s="514">
        <f t="shared" si="9"/>
        <v>0</v>
      </c>
      <c r="E91" s="690"/>
      <c r="F91" s="691"/>
      <c r="G91" s="691"/>
      <c r="H91" s="692"/>
      <c r="I91" s="515">
        <f t="shared" si="10"/>
        <v>0</v>
      </c>
      <c r="J91" s="711"/>
      <c r="K91" s="516">
        <f t="shared" si="13"/>
        <v>0</v>
      </c>
      <c r="L91" s="517">
        <f t="shared" si="14"/>
        <v>0</v>
      </c>
      <c r="M91" s="721"/>
      <c r="N91" s="512"/>
    </row>
    <row r="92" spans="1:14" s="205" customFormat="1" ht="16.5" customHeight="1" x14ac:dyDescent="0.25">
      <c r="A92" s="507">
        <f t="shared" si="15"/>
        <v>43824</v>
      </c>
      <c r="B92" s="803" t="s">
        <v>10</v>
      </c>
      <c r="C92" s="804"/>
      <c r="D92" s="804"/>
      <c r="E92" s="804"/>
      <c r="F92" s="804"/>
      <c r="G92" s="804"/>
      <c r="H92" s="804"/>
      <c r="I92" s="804"/>
      <c r="J92" s="751" t="s">
        <v>62</v>
      </c>
      <c r="K92" s="740">
        <f>IF(I92+M92&gt;0,1,0)</f>
        <v>0</v>
      </c>
      <c r="L92" s="741">
        <f>I92/60+M92</f>
        <v>0</v>
      </c>
      <c r="M92" s="742"/>
      <c r="N92" s="512"/>
    </row>
    <row r="93" spans="1:14" ht="16.5" customHeight="1" x14ac:dyDescent="0.25">
      <c r="A93" s="507">
        <f t="shared" si="15"/>
        <v>43825</v>
      </c>
      <c r="B93" s="694"/>
      <c r="C93" s="695"/>
      <c r="D93" s="502">
        <f t="shared" si="9"/>
        <v>0</v>
      </c>
      <c r="E93" s="696"/>
      <c r="F93" s="697"/>
      <c r="G93" s="697"/>
      <c r="H93" s="698"/>
      <c r="I93" s="503">
        <f t="shared" si="10"/>
        <v>0</v>
      </c>
      <c r="J93" s="712"/>
      <c r="K93" s="504">
        <f t="shared" si="7"/>
        <v>0</v>
      </c>
      <c r="L93" s="505">
        <f t="shared" si="8"/>
        <v>0</v>
      </c>
      <c r="M93" s="720"/>
      <c r="N93" s="512"/>
    </row>
    <row r="94" spans="1:14" ht="16.5" customHeight="1" thickBot="1" x14ac:dyDescent="0.3">
      <c r="A94" s="525">
        <f t="shared" si="15"/>
        <v>43826</v>
      </c>
      <c r="B94" s="413"/>
      <c r="C94" s="414"/>
      <c r="D94" s="526">
        <f t="shared" si="9"/>
        <v>0</v>
      </c>
      <c r="E94" s="415"/>
      <c r="F94" s="416"/>
      <c r="G94" s="416"/>
      <c r="H94" s="417"/>
      <c r="I94" s="527">
        <f t="shared" si="10"/>
        <v>0</v>
      </c>
      <c r="J94" s="533"/>
      <c r="K94" s="528">
        <f t="shared" si="7"/>
        <v>0</v>
      </c>
      <c r="L94" s="529">
        <f t="shared" si="8"/>
        <v>0</v>
      </c>
      <c r="M94" s="534"/>
      <c r="N94" s="530"/>
    </row>
    <row r="95" spans="1:14" ht="16.5" customHeight="1" x14ac:dyDescent="0.25">
      <c r="A95" s="501">
        <f>A94+3</f>
        <v>43829</v>
      </c>
      <c r="B95" s="687"/>
      <c r="C95" s="688"/>
      <c r="D95" s="699">
        <f t="shared" si="9"/>
        <v>0</v>
      </c>
      <c r="E95" s="690"/>
      <c r="F95" s="691"/>
      <c r="G95" s="691"/>
      <c r="H95" s="692"/>
      <c r="I95" s="503">
        <f t="shared" si="10"/>
        <v>0</v>
      </c>
      <c r="J95" s="713"/>
      <c r="K95" s="504">
        <f t="shared" si="7"/>
        <v>0</v>
      </c>
      <c r="L95" s="505">
        <f t="shared" si="8"/>
        <v>0</v>
      </c>
      <c r="M95" s="534"/>
      <c r="N95" s="506"/>
    </row>
    <row r="96" spans="1:14" ht="16.5" customHeight="1" x14ac:dyDescent="0.25">
      <c r="A96" s="507">
        <f t="shared" si="15"/>
        <v>43830</v>
      </c>
      <c r="B96" s="687"/>
      <c r="C96" s="688"/>
      <c r="D96" s="514">
        <f t="shared" si="9"/>
        <v>0</v>
      </c>
      <c r="E96" s="690"/>
      <c r="F96" s="691"/>
      <c r="G96" s="691"/>
      <c r="H96" s="692"/>
      <c r="I96" s="515">
        <f t="shared" si="10"/>
        <v>0</v>
      </c>
      <c r="J96" s="711"/>
      <c r="K96" s="516">
        <f t="shared" ref="K96" si="16">IF(I96+M96&gt;0,1,0)</f>
        <v>0</v>
      </c>
      <c r="L96" s="517">
        <f t="shared" ref="L96" si="17">I96/60+M96</f>
        <v>0</v>
      </c>
      <c r="M96" s="722"/>
      <c r="N96" s="512"/>
    </row>
    <row r="97" spans="1:14" ht="16.5" customHeight="1" x14ac:dyDescent="0.25">
      <c r="A97" s="536">
        <f t="shared" si="15"/>
        <v>43831</v>
      </c>
      <c r="B97" s="805" t="s">
        <v>10</v>
      </c>
      <c r="C97" s="806"/>
      <c r="D97" s="806"/>
      <c r="E97" s="806"/>
      <c r="F97" s="806"/>
      <c r="G97" s="806"/>
      <c r="H97" s="806"/>
      <c r="I97" s="806"/>
      <c r="J97" s="752" t="s">
        <v>68</v>
      </c>
      <c r="K97" s="743">
        <f>IF(I97+M97&gt;0,1,0)</f>
        <v>0</v>
      </c>
      <c r="L97" s="744">
        <f>I97/60+M97</f>
        <v>0</v>
      </c>
      <c r="M97" s="745"/>
      <c r="N97" s="541"/>
    </row>
    <row r="98" spans="1:14" ht="16.5" customHeight="1" x14ac:dyDescent="0.25">
      <c r="A98" s="536">
        <f t="shared" si="15"/>
        <v>43832</v>
      </c>
      <c r="B98" s="413"/>
      <c r="C98" s="414"/>
      <c r="D98" s="542">
        <f t="shared" si="9"/>
        <v>0</v>
      </c>
      <c r="E98" s="415"/>
      <c r="F98" s="416"/>
      <c r="G98" s="416"/>
      <c r="H98" s="417"/>
      <c r="I98" s="543">
        <f t="shared" si="10"/>
        <v>0</v>
      </c>
      <c r="J98" s="418"/>
      <c r="K98" s="539">
        <f t="shared" si="7"/>
        <v>0</v>
      </c>
      <c r="L98" s="540">
        <f t="shared" si="8"/>
        <v>0</v>
      </c>
      <c r="M98" s="411"/>
      <c r="N98" s="541"/>
    </row>
    <row r="99" spans="1:14" ht="16.5" customHeight="1" thickBot="1" x14ac:dyDescent="0.3">
      <c r="A99" s="544">
        <f t="shared" si="15"/>
        <v>43833</v>
      </c>
      <c r="B99" s="413"/>
      <c r="C99" s="414"/>
      <c r="D99" s="545">
        <f t="shared" si="9"/>
        <v>0</v>
      </c>
      <c r="E99" s="415"/>
      <c r="F99" s="416"/>
      <c r="G99" s="416"/>
      <c r="H99" s="417"/>
      <c r="I99" s="546">
        <f t="shared" si="10"/>
        <v>0</v>
      </c>
      <c r="J99" s="418"/>
      <c r="K99" s="547">
        <f t="shared" si="7"/>
        <v>0</v>
      </c>
      <c r="L99" s="548">
        <f t="shared" si="8"/>
        <v>0</v>
      </c>
      <c r="M99" s="411"/>
      <c r="N99" s="549"/>
    </row>
    <row r="100" spans="1:14" ht="16.5" customHeight="1" x14ac:dyDescent="0.25">
      <c r="A100" s="550">
        <f>A99+3</f>
        <v>43836</v>
      </c>
      <c r="B100" s="413"/>
      <c r="C100" s="414"/>
      <c r="D100" s="551">
        <f t="shared" si="9"/>
        <v>0</v>
      </c>
      <c r="E100" s="415"/>
      <c r="F100" s="416"/>
      <c r="G100" s="416"/>
      <c r="H100" s="417"/>
      <c r="I100" s="552">
        <f t="shared" si="10"/>
        <v>0</v>
      </c>
      <c r="J100" s="418"/>
      <c r="K100" s="553">
        <f t="shared" si="7"/>
        <v>0</v>
      </c>
      <c r="L100" s="554">
        <f t="shared" si="8"/>
        <v>0</v>
      </c>
      <c r="M100" s="411"/>
      <c r="N100" s="555"/>
    </row>
    <row r="101" spans="1:14" ht="16.5" customHeight="1" x14ac:dyDescent="0.25">
      <c r="A101" s="536">
        <f t="shared" si="15"/>
        <v>43837</v>
      </c>
      <c r="B101" s="413"/>
      <c r="C101" s="414"/>
      <c r="D101" s="537">
        <f t="shared" si="9"/>
        <v>0</v>
      </c>
      <c r="E101" s="415"/>
      <c r="F101" s="416"/>
      <c r="G101" s="416"/>
      <c r="H101" s="417"/>
      <c r="I101" s="538">
        <f t="shared" si="10"/>
        <v>0</v>
      </c>
      <c r="J101" s="418"/>
      <c r="K101" s="539">
        <f t="shared" si="7"/>
        <v>0</v>
      </c>
      <c r="L101" s="540">
        <f t="shared" si="8"/>
        <v>0</v>
      </c>
      <c r="M101" s="411"/>
      <c r="N101" s="541"/>
    </row>
    <row r="102" spans="1:14" ht="16.5" customHeight="1" x14ac:dyDescent="0.25">
      <c r="A102" s="536">
        <f t="shared" si="15"/>
        <v>43838</v>
      </c>
      <c r="B102" s="413"/>
      <c r="C102" s="414"/>
      <c r="D102" s="537">
        <f t="shared" si="9"/>
        <v>0</v>
      </c>
      <c r="E102" s="415"/>
      <c r="F102" s="416"/>
      <c r="G102" s="416"/>
      <c r="H102" s="417"/>
      <c r="I102" s="538">
        <f t="shared" si="10"/>
        <v>0</v>
      </c>
      <c r="J102" s="418"/>
      <c r="K102" s="539">
        <f t="shared" si="7"/>
        <v>0</v>
      </c>
      <c r="L102" s="540">
        <f t="shared" si="8"/>
        <v>0</v>
      </c>
      <c r="M102" s="411"/>
      <c r="N102" s="541"/>
    </row>
    <row r="103" spans="1:14" ht="16.5" customHeight="1" x14ac:dyDescent="0.25">
      <c r="A103" s="536">
        <f t="shared" si="15"/>
        <v>43839</v>
      </c>
      <c r="B103" s="413"/>
      <c r="C103" s="414"/>
      <c r="D103" s="542">
        <f t="shared" si="9"/>
        <v>0</v>
      </c>
      <c r="E103" s="415"/>
      <c r="F103" s="416"/>
      <c r="G103" s="416"/>
      <c r="H103" s="417"/>
      <c r="I103" s="543">
        <f t="shared" si="10"/>
        <v>0</v>
      </c>
      <c r="J103" s="418"/>
      <c r="K103" s="539">
        <f t="shared" si="7"/>
        <v>0</v>
      </c>
      <c r="L103" s="540">
        <f t="shared" si="8"/>
        <v>0</v>
      </c>
      <c r="M103" s="411"/>
      <c r="N103" s="541"/>
    </row>
    <row r="104" spans="1:14" ht="16.5" customHeight="1" thickBot="1" x14ac:dyDescent="0.3">
      <c r="A104" s="556">
        <f t="shared" si="15"/>
        <v>43840</v>
      </c>
      <c r="B104" s="413"/>
      <c r="C104" s="414"/>
      <c r="D104" s="557">
        <f t="shared" si="9"/>
        <v>0</v>
      </c>
      <c r="E104" s="415"/>
      <c r="F104" s="416"/>
      <c r="G104" s="416"/>
      <c r="H104" s="417"/>
      <c r="I104" s="558">
        <f t="shared" si="10"/>
        <v>0</v>
      </c>
      <c r="J104" s="418"/>
      <c r="K104" s="559">
        <f t="shared" si="7"/>
        <v>0</v>
      </c>
      <c r="L104" s="560">
        <f t="shared" si="8"/>
        <v>0</v>
      </c>
      <c r="M104" s="411"/>
      <c r="N104" s="561"/>
    </row>
    <row r="105" spans="1:14" ht="16.5" customHeight="1" x14ac:dyDescent="0.25">
      <c r="A105" s="550">
        <f>A104+3</f>
        <v>43843</v>
      </c>
      <c r="B105" s="413"/>
      <c r="C105" s="414"/>
      <c r="D105" s="563">
        <f t="shared" si="9"/>
        <v>0</v>
      </c>
      <c r="E105" s="415"/>
      <c r="F105" s="416"/>
      <c r="G105" s="416"/>
      <c r="H105" s="417"/>
      <c r="I105" s="564">
        <f t="shared" si="10"/>
        <v>0</v>
      </c>
      <c r="J105" s="418"/>
      <c r="K105" s="565">
        <f t="shared" si="7"/>
        <v>0</v>
      </c>
      <c r="L105" s="566">
        <f t="shared" si="8"/>
        <v>0</v>
      </c>
      <c r="M105" s="411"/>
      <c r="N105" s="567"/>
    </row>
    <row r="106" spans="1:14" ht="16.5" customHeight="1" x14ac:dyDescent="0.25">
      <c r="A106" s="536">
        <f t="shared" si="15"/>
        <v>43844</v>
      </c>
      <c r="B106" s="413"/>
      <c r="C106" s="414"/>
      <c r="D106" s="537">
        <f t="shared" si="9"/>
        <v>0</v>
      </c>
      <c r="E106" s="415"/>
      <c r="F106" s="416"/>
      <c r="G106" s="416"/>
      <c r="H106" s="417"/>
      <c r="I106" s="538">
        <f t="shared" si="10"/>
        <v>0</v>
      </c>
      <c r="J106" s="418"/>
      <c r="K106" s="539">
        <f t="shared" si="7"/>
        <v>0</v>
      </c>
      <c r="L106" s="540">
        <f t="shared" si="8"/>
        <v>0</v>
      </c>
      <c r="M106" s="411"/>
      <c r="N106" s="541"/>
    </row>
    <row r="107" spans="1:14" ht="16.5" customHeight="1" x14ac:dyDescent="0.25">
      <c r="A107" s="536">
        <f t="shared" si="15"/>
        <v>43845</v>
      </c>
      <c r="B107" s="413"/>
      <c r="C107" s="414"/>
      <c r="D107" s="537">
        <f t="shared" si="9"/>
        <v>0</v>
      </c>
      <c r="E107" s="415"/>
      <c r="F107" s="416"/>
      <c r="G107" s="416"/>
      <c r="H107" s="417"/>
      <c r="I107" s="538">
        <f t="shared" si="10"/>
        <v>0</v>
      </c>
      <c r="J107" s="418"/>
      <c r="K107" s="539">
        <f t="shared" si="7"/>
        <v>0</v>
      </c>
      <c r="L107" s="540">
        <f t="shared" si="8"/>
        <v>0</v>
      </c>
      <c r="M107" s="411"/>
      <c r="N107" s="541"/>
    </row>
    <row r="108" spans="1:14" ht="16.5" customHeight="1" x14ac:dyDescent="0.25">
      <c r="A108" s="536">
        <f t="shared" si="15"/>
        <v>43846</v>
      </c>
      <c r="B108" s="413"/>
      <c r="C108" s="414"/>
      <c r="D108" s="542">
        <f t="shared" si="9"/>
        <v>0</v>
      </c>
      <c r="E108" s="415"/>
      <c r="F108" s="416"/>
      <c r="G108" s="416"/>
      <c r="H108" s="417"/>
      <c r="I108" s="543">
        <f t="shared" si="10"/>
        <v>0</v>
      </c>
      <c r="J108" s="418"/>
      <c r="K108" s="539">
        <f t="shared" si="7"/>
        <v>0</v>
      </c>
      <c r="L108" s="540">
        <f t="shared" si="8"/>
        <v>0</v>
      </c>
      <c r="M108" s="411"/>
      <c r="N108" s="541"/>
    </row>
    <row r="109" spans="1:14" ht="16.5" customHeight="1" thickBot="1" x14ac:dyDescent="0.3">
      <c r="A109" s="556">
        <f t="shared" si="15"/>
        <v>43847</v>
      </c>
      <c r="B109" s="687"/>
      <c r="C109" s="688"/>
      <c r="D109" s="545">
        <f t="shared" si="9"/>
        <v>0</v>
      </c>
      <c r="E109" s="690"/>
      <c r="F109" s="691"/>
      <c r="G109" s="691"/>
      <c r="H109" s="692"/>
      <c r="I109" s="546">
        <f t="shared" si="10"/>
        <v>0</v>
      </c>
      <c r="J109" s="464"/>
      <c r="K109" s="547">
        <f t="shared" si="7"/>
        <v>0</v>
      </c>
      <c r="L109" s="548">
        <f t="shared" si="8"/>
        <v>0</v>
      </c>
      <c r="M109" s="467"/>
      <c r="N109" s="549"/>
    </row>
    <row r="110" spans="1:14" s="205" customFormat="1" ht="16.5" customHeight="1" x14ac:dyDescent="0.25">
      <c r="A110" s="550">
        <f>A109+3</f>
        <v>43850</v>
      </c>
      <c r="B110" s="790" t="s">
        <v>10</v>
      </c>
      <c r="C110" s="791"/>
      <c r="D110" s="791"/>
      <c r="E110" s="791"/>
      <c r="F110" s="791"/>
      <c r="G110" s="791"/>
      <c r="H110" s="791"/>
      <c r="I110" s="791"/>
      <c r="J110" s="754" t="s">
        <v>69</v>
      </c>
      <c r="K110" s="753">
        <f t="shared" si="7"/>
        <v>0</v>
      </c>
      <c r="L110" s="755">
        <f t="shared" si="8"/>
        <v>0</v>
      </c>
      <c r="M110" s="756"/>
      <c r="N110" s="555"/>
    </row>
    <row r="111" spans="1:14" ht="16.5" customHeight="1" x14ac:dyDescent="0.25">
      <c r="A111" s="536">
        <f t="shared" si="15"/>
        <v>43851</v>
      </c>
      <c r="B111" s="694"/>
      <c r="C111" s="695"/>
      <c r="D111" s="563">
        <f t="shared" si="9"/>
        <v>0</v>
      </c>
      <c r="E111" s="696"/>
      <c r="F111" s="697"/>
      <c r="G111" s="697"/>
      <c r="H111" s="698"/>
      <c r="I111" s="564">
        <f t="shared" si="10"/>
        <v>0</v>
      </c>
      <c r="J111" s="706" t="s">
        <v>8</v>
      </c>
      <c r="K111" s="539">
        <f t="shared" si="7"/>
        <v>0</v>
      </c>
      <c r="L111" s="540">
        <f t="shared" si="8"/>
        <v>0</v>
      </c>
      <c r="M111" s="411"/>
      <c r="N111" s="567" t="s">
        <v>27</v>
      </c>
    </row>
    <row r="112" spans="1:14" ht="16.5" customHeight="1" x14ac:dyDescent="0.25">
      <c r="A112" s="536">
        <f t="shared" si="15"/>
        <v>43852</v>
      </c>
      <c r="B112" s="413"/>
      <c r="C112" s="414"/>
      <c r="D112" s="537">
        <f t="shared" si="9"/>
        <v>0</v>
      </c>
      <c r="E112" s="415"/>
      <c r="F112" s="416"/>
      <c r="G112" s="416"/>
      <c r="H112" s="417"/>
      <c r="I112" s="538">
        <f t="shared" si="10"/>
        <v>0</v>
      </c>
      <c r="J112" s="418" t="s">
        <v>8</v>
      </c>
      <c r="K112" s="539">
        <f t="shared" si="7"/>
        <v>0</v>
      </c>
      <c r="L112" s="540">
        <f t="shared" si="8"/>
        <v>0</v>
      </c>
      <c r="M112" s="411"/>
      <c r="N112" s="567" t="s">
        <v>27</v>
      </c>
    </row>
    <row r="113" spans="1:14" ht="16.5" customHeight="1" x14ac:dyDescent="0.25">
      <c r="A113" s="536">
        <f t="shared" si="15"/>
        <v>43853</v>
      </c>
      <c r="B113" s="413"/>
      <c r="C113" s="414"/>
      <c r="D113" s="542">
        <f t="shared" si="9"/>
        <v>0</v>
      </c>
      <c r="E113" s="415"/>
      <c r="F113" s="416"/>
      <c r="G113" s="416"/>
      <c r="H113" s="417"/>
      <c r="I113" s="543">
        <f t="shared" si="10"/>
        <v>0</v>
      </c>
      <c r="J113" s="418" t="s">
        <v>8</v>
      </c>
      <c r="K113" s="539">
        <f t="shared" si="7"/>
        <v>0</v>
      </c>
      <c r="L113" s="540">
        <f t="shared" si="8"/>
        <v>0</v>
      </c>
      <c r="M113" s="411"/>
      <c r="N113" s="567" t="s">
        <v>27</v>
      </c>
    </row>
    <row r="114" spans="1:14" ht="16.5" customHeight="1" thickBot="1" x14ac:dyDescent="0.3">
      <c r="A114" s="556">
        <f t="shared" si="15"/>
        <v>43854</v>
      </c>
      <c r="B114" s="413"/>
      <c r="C114" s="414"/>
      <c r="D114" s="557">
        <f t="shared" si="9"/>
        <v>0</v>
      </c>
      <c r="E114" s="415"/>
      <c r="F114" s="416"/>
      <c r="G114" s="416"/>
      <c r="H114" s="417"/>
      <c r="I114" s="558">
        <f t="shared" si="10"/>
        <v>0</v>
      </c>
      <c r="J114" s="418" t="s">
        <v>8</v>
      </c>
      <c r="K114" s="559">
        <f t="shared" si="7"/>
        <v>0</v>
      </c>
      <c r="L114" s="560">
        <f t="shared" si="8"/>
        <v>0</v>
      </c>
      <c r="M114" s="411"/>
      <c r="N114" s="561" t="s">
        <v>27</v>
      </c>
    </row>
    <row r="115" spans="1:14" ht="16.5" customHeight="1" x14ac:dyDescent="0.25">
      <c r="A115" s="550">
        <f>A114+3</f>
        <v>43857</v>
      </c>
      <c r="B115" s="413"/>
      <c r="C115" s="414"/>
      <c r="D115" s="563">
        <f t="shared" si="9"/>
        <v>0</v>
      </c>
      <c r="E115" s="415"/>
      <c r="F115" s="416"/>
      <c r="G115" s="416"/>
      <c r="H115" s="417"/>
      <c r="I115" s="564">
        <f t="shared" si="10"/>
        <v>0</v>
      </c>
      <c r="J115" s="418"/>
      <c r="K115" s="565">
        <f t="shared" si="7"/>
        <v>0</v>
      </c>
      <c r="L115" s="566">
        <f t="shared" si="8"/>
        <v>0</v>
      </c>
      <c r="M115" s="411"/>
      <c r="N115" s="567"/>
    </row>
    <row r="116" spans="1:14" ht="16.5" customHeight="1" x14ac:dyDescent="0.25">
      <c r="A116" s="536">
        <f t="shared" si="15"/>
        <v>43858</v>
      </c>
      <c r="B116" s="413"/>
      <c r="C116" s="414"/>
      <c r="D116" s="537">
        <f t="shared" si="9"/>
        <v>0</v>
      </c>
      <c r="E116" s="415"/>
      <c r="F116" s="416"/>
      <c r="G116" s="416"/>
      <c r="H116" s="417"/>
      <c r="I116" s="538">
        <f t="shared" si="10"/>
        <v>0</v>
      </c>
      <c r="J116" s="418"/>
      <c r="K116" s="565">
        <f t="shared" si="7"/>
        <v>0</v>
      </c>
      <c r="L116" s="566">
        <f t="shared" si="8"/>
        <v>0</v>
      </c>
      <c r="M116" s="411"/>
      <c r="N116" s="567"/>
    </row>
    <row r="117" spans="1:14" ht="16.5" customHeight="1" x14ac:dyDescent="0.25">
      <c r="A117" s="536">
        <f t="shared" si="15"/>
        <v>43859</v>
      </c>
      <c r="B117" s="413"/>
      <c r="C117" s="414"/>
      <c r="D117" s="542">
        <f t="shared" si="9"/>
        <v>0</v>
      </c>
      <c r="E117" s="415"/>
      <c r="F117" s="416"/>
      <c r="G117" s="416"/>
      <c r="H117" s="417"/>
      <c r="I117" s="543">
        <f t="shared" si="10"/>
        <v>0</v>
      </c>
      <c r="J117" s="418"/>
      <c r="K117" s="565">
        <f t="shared" si="7"/>
        <v>0</v>
      </c>
      <c r="L117" s="566">
        <f t="shared" si="8"/>
        <v>0</v>
      </c>
      <c r="M117" s="411"/>
      <c r="N117" s="567"/>
    </row>
    <row r="118" spans="1:14" ht="16.5" customHeight="1" x14ac:dyDescent="0.25">
      <c r="A118" s="536">
        <f t="shared" si="15"/>
        <v>43860</v>
      </c>
      <c r="B118" s="413"/>
      <c r="C118" s="414"/>
      <c r="D118" s="537">
        <f t="shared" si="9"/>
        <v>0</v>
      </c>
      <c r="E118" s="415"/>
      <c r="F118" s="416"/>
      <c r="G118" s="416"/>
      <c r="H118" s="417"/>
      <c r="I118" s="538">
        <f t="shared" si="10"/>
        <v>0</v>
      </c>
      <c r="J118" s="418"/>
      <c r="K118" s="539">
        <f t="shared" si="7"/>
        <v>0</v>
      </c>
      <c r="L118" s="540">
        <f t="shared" si="8"/>
        <v>0</v>
      </c>
      <c r="M118" s="411"/>
      <c r="N118" s="541"/>
    </row>
    <row r="119" spans="1:14" ht="16.5" customHeight="1" thickBot="1" x14ac:dyDescent="0.3">
      <c r="A119" s="556">
        <f t="shared" si="15"/>
        <v>43861</v>
      </c>
      <c r="B119" s="413"/>
      <c r="C119" s="414"/>
      <c r="D119" s="557">
        <f t="shared" si="9"/>
        <v>0</v>
      </c>
      <c r="E119" s="415"/>
      <c r="F119" s="416"/>
      <c r="G119" s="416"/>
      <c r="H119" s="417"/>
      <c r="I119" s="558">
        <f t="shared" si="10"/>
        <v>0</v>
      </c>
      <c r="J119" s="418"/>
      <c r="K119" s="559">
        <f t="shared" si="7"/>
        <v>0</v>
      </c>
      <c r="L119" s="560">
        <f t="shared" si="8"/>
        <v>0</v>
      </c>
      <c r="M119" s="411"/>
      <c r="N119" s="561"/>
    </row>
    <row r="120" spans="1:14" ht="16.5" customHeight="1" x14ac:dyDescent="0.25">
      <c r="A120" s="575">
        <f>A119+3</f>
        <v>43864</v>
      </c>
      <c r="B120" s="413"/>
      <c r="C120" s="414"/>
      <c r="D120" s="576">
        <f t="shared" si="9"/>
        <v>0</v>
      </c>
      <c r="E120" s="415"/>
      <c r="F120" s="416"/>
      <c r="G120" s="416"/>
      <c r="H120" s="417"/>
      <c r="I120" s="577">
        <f t="shared" si="10"/>
        <v>0</v>
      </c>
      <c r="J120" s="418"/>
      <c r="K120" s="578">
        <f t="shared" si="7"/>
        <v>0</v>
      </c>
      <c r="L120" s="579">
        <f t="shared" si="8"/>
        <v>0</v>
      </c>
      <c r="M120" s="411"/>
      <c r="N120" s="580"/>
    </row>
    <row r="121" spans="1:14" ht="16.5" customHeight="1" x14ac:dyDescent="0.25">
      <c r="A121" s="581">
        <f t="shared" si="15"/>
        <v>43865</v>
      </c>
      <c r="B121" s="413"/>
      <c r="C121" s="414"/>
      <c r="D121" s="582">
        <f t="shared" si="9"/>
        <v>0</v>
      </c>
      <c r="E121" s="415"/>
      <c r="F121" s="416"/>
      <c r="G121" s="416"/>
      <c r="H121" s="417"/>
      <c r="I121" s="583">
        <f t="shared" si="10"/>
        <v>0</v>
      </c>
      <c r="J121" s="418"/>
      <c r="K121" s="584">
        <f t="shared" si="7"/>
        <v>0</v>
      </c>
      <c r="L121" s="585">
        <f t="shared" si="8"/>
        <v>0</v>
      </c>
      <c r="M121" s="411"/>
      <c r="N121" s="586"/>
    </row>
    <row r="122" spans="1:14" ht="16.5" customHeight="1" x14ac:dyDescent="0.25">
      <c r="A122" s="581">
        <f t="shared" si="15"/>
        <v>43866</v>
      </c>
      <c r="B122" s="413"/>
      <c r="C122" s="414"/>
      <c r="D122" s="582">
        <f t="shared" si="9"/>
        <v>0</v>
      </c>
      <c r="E122" s="415"/>
      <c r="F122" s="416"/>
      <c r="G122" s="416"/>
      <c r="H122" s="417"/>
      <c r="I122" s="583">
        <f t="shared" si="10"/>
        <v>0</v>
      </c>
      <c r="J122" s="418"/>
      <c r="K122" s="584">
        <f t="shared" si="7"/>
        <v>0</v>
      </c>
      <c r="L122" s="585">
        <f t="shared" si="8"/>
        <v>0</v>
      </c>
      <c r="M122" s="411"/>
      <c r="N122" s="586"/>
    </row>
    <row r="123" spans="1:14" ht="16.5" customHeight="1" x14ac:dyDescent="0.25">
      <c r="A123" s="581">
        <f t="shared" si="15"/>
        <v>43867</v>
      </c>
      <c r="B123" s="413"/>
      <c r="C123" s="414"/>
      <c r="D123" s="582">
        <f t="shared" si="9"/>
        <v>0</v>
      </c>
      <c r="E123" s="415"/>
      <c r="F123" s="416"/>
      <c r="G123" s="416"/>
      <c r="H123" s="417"/>
      <c r="I123" s="583">
        <f t="shared" si="10"/>
        <v>0</v>
      </c>
      <c r="J123" s="418"/>
      <c r="K123" s="584">
        <f t="shared" si="7"/>
        <v>0</v>
      </c>
      <c r="L123" s="585">
        <f t="shared" si="8"/>
        <v>0</v>
      </c>
      <c r="M123" s="411"/>
      <c r="N123" s="586"/>
    </row>
    <row r="124" spans="1:14" ht="16.5" customHeight="1" thickBot="1" x14ac:dyDescent="0.3">
      <c r="A124" s="587">
        <f t="shared" si="15"/>
        <v>43868</v>
      </c>
      <c r="B124" s="413"/>
      <c r="C124" s="414"/>
      <c r="D124" s="588">
        <f t="shared" si="9"/>
        <v>0</v>
      </c>
      <c r="E124" s="415"/>
      <c r="F124" s="416"/>
      <c r="G124" s="416"/>
      <c r="H124" s="417"/>
      <c r="I124" s="589">
        <f t="shared" si="10"/>
        <v>0</v>
      </c>
      <c r="J124" s="418"/>
      <c r="K124" s="590">
        <f t="shared" si="7"/>
        <v>0</v>
      </c>
      <c r="L124" s="591">
        <f t="shared" si="8"/>
        <v>0</v>
      </c>
      <c r="M124" s="411"/>
      <c r="N124" s="592"/>
    </row>
    <row r="125" spans="1:14" ht="16.5" customHeight="1" x14ac:dyDescent="0.25">
      <c r="A125" s="575">
        <f>A124+3</f>
        <v>43871</v>
      </c>
      <c r="B125" s="413"/>
      <c r="C125" s="414"/>
      <c r="D125" s="594">
        <f t="shared" si="9"/>
        <v>0</v>
      </c>
      <c r="E125" s="415"/>
      <c r="F125" s="416"/>
      <c r="G125" s="416"/>
      <c r="H125" s="417"/>
      <c r="I125" s="595">
        <f t="shared" si="10"/>
        <v>0</v>
      </c>
      <c r="J125" s="418"/>
      <c r="K125" s="596">
        <f t="shared" si="7"/>
        <v>0</v>
      </c>
      <c r="L125" s="597">
        <f t="shared" si="8"/>
        <v>0</v>
      </c>
      <c r="M125" s="411"/>
      <c r="N125" s="598"/>
    </row>
    <row r="126" spans="1:14" ht="15" x14ac:dyDescent="0.25">
      <c r="A126" s="581">
        <f t="shared" si="15"/>
        <v>43872</v>
      </c>
      <c r="B126" s="413"/>
      <c r="C126" s="414"/>
      <c r="D126" s="582">
        <f t="shared" si="9"/>
        <v>0</v>
      </c>
      <c r="E126" s="415"/>
      <c r="F126" s="416"/>
      <c r="G126" s="416"/>
      <c r="H126" s="417"/>
      <c r="I126" s="583">
        <f t="shared" si="10"/>
        <v>0</v>
      </c>
      <c r="J126" s="418"/>
      <c r="K126" s="584">
        <f t="shared" si="7"/>
        <v>0</v>
      </c>
      <c r="L126" s="585">
        <f t="shared" si="8"/>
        <v>0</v>
      </c>
      <c r="M126" s="411"/>
      <c r="N126" s="586"/>
    </row>
    <row r="127" spans="1:14" ht="15" x14ac:dyDescent="0.25">
      <c r="A127" s="581">
        <f t="shared" si="15"/>
        <v>43873</v>
      </c>
      <c r="B127" s="413"/>
      <c r="C127" s="414"/>
      <c r="D127" s="582">
        <f t="shared" si="9"/>
        <v>0</v>
      </c>
      <c r="E127" s="415"/>
      <c r="F127" s="416"/>
      <c r="G127" s="416"/>
      <c r="H127" s="417"/>
      <c r="I127" s="583">
        <f t="shared" si="10"/>
        <v>0</v>
      </c>
      <c r="J127" s="418"/>
      <c r="K127" s="584">
        <f t="shared" si="7"/>
        <v>0</v>
      </c>
      <c r="L127" s="585">
        <f t="shared" si="8"/>
        <v>0</v>
      </c>
      <c r="M127" s="411"/>
      <c r="N127" s="586"/>
    </row>
    <row r="128" spans="1:14" ht="16.5" customHeight="1" x14ac:dyDescent="0.25">
      <c r="A128" s="581">
        <f t="shared" si="15"/>
        <v>43874</v>
      </c>
      <c r="B128" s="413"/>
      <c r="C128" s="414"/>
      <c r="D128" s="582">
        <f t="shared" si="9"/>
        <v>0</v>
      </c>
      <c r="E128" s="415"/>
      <c r="F128" s="416"/>
      <c r="G128" s="416"/>
      <c r="H128" s="417"/>
      <c r="I128" s="583">
        <f t="shared" si="10"/>
        <v>0</v>
      </c>
      <c r="J128" s="418"/>
      <c r="K128" s="584">
        <f t="shared" si="7"/>
        <v>0</v>
      </c>
      <c r="L128" s="585">
        <f t="shared" si="8"/>
        <v>0</v>
      </c>
      <c r="M128" s="411"/>
      <c r="N128" s="586"/>
    </row>
    <row r="129" spans="1:14" ht="16.5" customHeight="1" thickBot="1" x14ac:dyDescent="0.3">
      <c r="A129" s="587">
        <f t="shared" si="15"/>
        <v>43875</v>
      </c>
      <c r="B129" s="413"/>
      <c r="C129" s="414"/>
      <c r="D129" s="570">
        <f t="shared" si="9"/>
        <v>0</v>
      </c>
      <c r="E129" s="415"/>
      <c r="F129" s="416"/>
      <c r="G129" s="416"/>
      <c r="H129" s="417"/>
      <c r="I129" s="571">
        <f t="shared" si="10"/>
        <v>0</v>
      </c>
      <c r="J129" s="418"/>
      <c r="K129" s="572">
        <f t="shared" si="7"/>
        <v>0</v>
      </c>
      <c r="L129" s="573">
        <f t="shared" si="8"/>
        <v>0</v>
      </c>
      <c r="M129" s="411"/>
      <c r="N129" s="574"/>
    </row>
    <row r="130" spans="1:14" ht="15" x14ac:dyDescent="0.25">
      <c r="A130" s="575">
        <f>A129+3</f>
        <v>43878</v>
      </c>
      <c r="B130" s="413"/>
      <c r="C130" s="414"/>
      <c r="D130" s="576">
        <f t="shared" si="9"/>
        <v>0</v>
      </c>
      <c r="E130" s="415"/>
      <c r="F130" s="416"/>
      <c r="G130" s="416"/>
      <c r="H130" s="417"/>
      <c r="I130" s="577">
        <f t="shared" si="10"/>
        <v>0</v>
      </c>
      <c r="J130" s="418"/>
      <c r="K130" s="578">
        <f t="shared" si="7"/>
        <v>0</v>
      </c>
      <c r="L130" s="579">
        <f t="shared" si="8"/>
        <v>0</v>
      </c>
      <c r="M130" s="411"/>
      <c r="N130" s="580"/>
    </row>
    <row r="131" spans="1:14" ht="16.5" customHeight="1" x14ac:dyDescent="0.25">
      <c r="A131" s="581">
        <f t="shared" si="15"/>
        <v>43879</v>
      </c>
      <c r="B131" s="413"/>
      <c r="C131" s="414"/>
      <c r="D131" s="582">
        <f t="shared" si="9"/>
        <v>0</v>
      </c>
      <c r="E131" s="415"/>
      <c r="F131" s="416"/>
      <c r="G131" s="416"/>
      <c r="H131" s="417"/>
      <c r="I131" s="583">
        <f t="shared" si="10"/>
        <v>0</v>
      </c>
      <c r="J131" s="418"/>
      <c r="K131" s="584">
        <f t="shared" si="7"/>
        <v>0</v>
      </c>
      <c r="L131" s="585">
        <f t="shared" si="8"/>
        <v>0</v>
      </c>
      <c r="M131" s="411"/>
      <c r="N131" s="586"/>
    </row>
    <row r="132" spans="1:14" ht="16.5" customHeight="1" x14ac:dyDescent="0.25">
      <c r="A132" s="581">
        <f t="shared" si="15"/>
        <v>43880</v>
      </c>
      <c r="B132" s="413"/>
      <c r="C132" s="414"/>
      <c r="D132" s="582">
        <f t="shared" si="9"/>
        <v>0</v>
      </c>
      <c r="E132" s="415"/>
      <c r="F132" s="416"/>
      <c r="G132" s="416"/>
      <c r="H132" s="417"/>
      <c r="I132" s="583">
        <f t="shared" si="10"/>
        <v>0</v>
      </c>
      <c r="J132" s="533"/>
      <c r="K132" s="584">
        <f t="shared" si="7"/>
        <v>0</v>
      </c>
      <c r="L132" s="585">
        <f t="shared" si="8"/>
        <v>0</v>
      </c>
      <c r="M132" s="534"/>
      <c r="N132" s="586"/>
    </row>
    <row r="133" spans="1:14" ht="16.5" customHeight="1" x14ac:dyDescent="0.25">
      <c r="A133" s="581">
        <f t="shared" si="15"/>
        <v>43881</v>
      </c>
      <c r="B133" s="413"/>
      <c r="C133" s="414"/>
      <c r="D133" s="582">
        <f t="shared" si="9"/>
        <v>0</v>
      </c>
      <c r="E133" s="415"/>
      <c r="F133" s="416"/>
      <c r="G133" s="416"/>
      <c r="H133" s="417"/>
      <c r="I133" s="583">
        <f t="shared" si="10"/>
        <v>0</v>
      </c>
      <c r="J133" s="533"/>
      <c r="K133" s="584">
        <f t="shared" si="7"/>
        <v>0</v>
      </c>
      <c r="L133" s="585">
        <f t="shared" si="8"/>
        <v>0</v>
      </c>
      <c r="M133" s="534"/>
      <c r="N133" s="586"/>
    </row>
    <row r="134" spans="1:14" ht="16.5" customHeight="1" thickBot="1" x14ac:dyDescent="0.3">
      <c r="A134" s="587">
        <f t="shared" si="15"/>
        <v>43882</v>
      </c>
      <c r="B134" s="413"/>
      <c r="C134" s="414"/>
      <c r="D134" s="588">
        <f t="shared" si="9"/>
        <v>0</v>
      </c>
      <c r="E134" s="415"/>
      <c r="F134" s="416"/>
      <c r="G134" s="416"/>
      <c r="H134" s="417"/>
      <c r="I134" s="589">
        <f t="shared" si="10"/>
        <v>0</v>
      </c>
      <c r="J134" s="533"/>
      <c r="K134" s="590">
        <f t="shared" si="7"/>
        <v>0</v>
      </c>
      <c r="L134" s="591">
        <f t="shared" si="8"/>
        <v>0</v>
      </c>
      <c r="M134" s="534"/>
      <c r="N134" s="592"/>
    </row>
    <row r="135" spans="1:14" ht="16.5" customHeight="1" x14ac:dyDescent="0.25">
      <c r="A135" s="575">
        <f>A134+3</f>
        <v>43885</v>
      </c>
      <c r="B135" s="413"/>
      <c r="C135" s="414"/>
      <c r="D135" s="594">
        <f t="shared" si="9"/>
        <v>0</v>
      </c>
      <c r="E135" s="415"/>
      <c r="F135" s="416"/>
      <c r="G135" s="416"/>
      <c r="H135" s="417"/>
      <c r="I135" s="595">
        <f t="shared" si="10"/>
        <v>0</v>
      </c>
      <c r="J135" s="418"/>
      <c r="K135" s="596">
        <f t="shared" si="7"/>
        <v>0</v>
      </c>
      <c r="L135" s="597">
        <f t="shared" si="8"/>
        <v>0</v>
      </c>
      <c r="M135" s="411"/>
      <c r="N135" s="598"/>
    </row>
    <row r="136" spans="1:14" ht="16.5" customHeight="1" x14ac:dyDescent="0.25">
      <c r="A136" s="581">
        <f t="shared" si="15"/>
        <v>43886</v>
      </c>
      <c r="B136" s="413"/>
      <c r="C136" s="414"/>
      <c r="D136" s="582">
        <f t="shared" si="9"/>
        <v>0</v>
      </c>
      <c r="E136" s="415"/>
      <c r="F136" s="416"/>
      <c r="G136" s="416"/>
      <c r="H136" s="417"/>
      <c r="I136" s="583">
        <f t="shared" si="10"/>
        <v>0</v>
      </c>
      <c r="J136" s="418"/>
      <c r="K136" s="584">
        <f t="shared" si="7"/>
        <v>0</v>
      </c>
      <c r="L136" s="585">
        <f t="shared" si="8"/>
        <v>0</v>
      </c>
      <c r="M136" s="411"/>
      <c r="N136" s="586"/>
    </row>
    <row r="137" spans="1:14" ht="16.5" customHeight="1" x14ac:dyDescent="0.25">
      <c r="A137" s="581">
        <f t="shared" si="15"/>
        <v>43887</v>
      </c>
      <c r="B137" s="413"/>
      <c r="C137" s="414"/>
      <c r="D137" s="582">
        <f t="shared" si="9"/>
        <v>0</v>
      </c>
      <c r="E137" s="415"/>
      <c r="F137" s="416"/>
      <c r="G137" s="416"/>
      <c r="H137" s="417"/>
      <c r="I137" s="583">
        <f t="shared" si="10"/>
        <v>0</v>
      </c>
      <c r="J137" s="418"/>
      <c r="K137" s="584">
        <f t="shared" si="7"/>
        <v>0</v>
      </c>
      <c r="L137" s="585">
        <f t="shared" si="8"/>
        <v>0</v>
      </c>
      <c r="M137" s="411"/>
      <c r="N137" s="586"/>
    </row>
    <row r="138" spans="1:14" ht="16.5" customHeight="1" x14ac:dyDescent="0.25">
      <c r="A138" s="581">
        <f t="shared" si="15"/>
        <v>43888</v>
      </c>
      <c r="B138" s="413"/>
      <c r="C138" s="414"/>
      <c r="D138" s="582">
        <f t="shared" si="9"/>
        <v>0</v>
      </c>
      <c r="E138" s="415"/>
      <c r="F138" s="416"/>
      <c r="G138" s="416"/>
      <c r="H138" s="417"/>
      <c r="I138" s="583">
        <f t="shared" si="10"/>
        <v>0</v>
      </c>
      <c r="J138" s="418"/>
      <c r="K138" s="584">
        <f t="shared" ref="K138:K201" si="18">IF(I138+M138&gt;0,1,0)</f>
        <v>0</v>
      </c>
      <c r="L138" s="585">
        <f t="shared" si="8"/>
        <v>0</v>
      </c>
      <c r="M138" s="411"/>
      <c r="N138" s="586"/>
    </row>
    <row r="139" spans="1:14" ht="16.5" customHeight="1" thickBot="1" x14ac:dyDescent="0.3">
      <c r="A139" s="587">
        <f t="shared" si="15"/>
        <v>43889</v>
      </c>
      <c r="B139" s="413"/>
      <c r="C139" s="414"/>
      <c r="D139" s="588">
        <f t="shared" si="9"/>
        <v>0</v>
      </c>
      <c r="E139" s="415"/>
      <c r="F139" s="416"/>
      <c r="G139" s="416"/>
      <c r="H139" s="417"/>
      <c r="I139" s="589">
        <f t="shared" si="10"/>
        <v>0</v>
      </c>
      <c r="J139" s="533"/>
      <c r="K139" s="590">
        <f t="shared" si="18"/>
        <v>0</v>
      </c>
      <c r="L139" s="591">
        <f t="shared" ref="L139:L202" si="19">I139/60+M139</f>
        <v>0</v>
      </c>
      <c r="M139" s="534"/>
      <c r="N139" s="592"/>
    </row>
    <row r="140" spans="1:14" ht="16.5" customHeight="1" x14ac:dyDescent="0.25">
      <c r="A140" s="599">
        <f>A139+3</f>
        <v>43892</v>
      </c>
      <c r="B140" s="413"/>
      <c r="C140" s="414"/>
      <c r="D140" s="600">
        <f t="shared" ref="D140:D203" si="20">MAX(C140-B140,0)*24</f>
        <v>0</v>
      </c>
      <c r="E140" s="415"/>
      <c r="F140" s="416"/>
      <c r="G140" s="416"/>
      <c r="H140" s="417"/>
      <c r="I140" s="601">
        <f t="shared" ref="I140:I203" si="21">MAX(D140*60-H140-F140-E140-G140,0)</f>
        <v>0</v>
      </c>
      <c r="J140" s="418"/>
      <c r="K140" s="602">
        <f t="shared" si="18"/>
        <v>0</v>
      </c>
      <c r="L140" s="603">
        <f t="shared" si="19"/>
        <v>0</v>
      </c>
      <c r="M140" s="411"/>
      <c r="N140" s="604"/>
    </row>
    <row r="141" spans="1:14" ht="16.5" customHeight="1" x14ac:dyDescent="0.25">
      <c r="A141" s="605">
        <f t="shared" si="15"/>
        <v>43893</v>
      </c>
      <c r="B141" s="413"/>
      <c r="C141" s="414"/>
      <c r="D141" s="606">
        <f t="shared" si="20"/>
        <v>0</v>
      </c>
      <c r="E141" s="415"/>
      <c r="F141" s="416"/>
      <c r="G141" s="416"/>
      <c r="H141" s="417"/>
      <c r="I141" s="607">
        <f t="shared" si="21"/>
        <v>0</v>
      </c>
      <c r="J141" s="418"/>
      <c r="K141" s="608">
        <f t="shared" si="18"/>
        <v>0</v>
      </c>
      <c r="L141" s="609">
        <f t="shared" si="19"/>
        <v>0</v>
      </c>
      <c r="M141" s="411"/>
      <c r="N141" s="610"/>
    </row>
    <row r="142" spans="1:14" ht="16.5" customHeight="1" x14ac:dyDescent="0.25">
      <c r="A142" s="605">
        <f t="shared" si="15"/>
        <v>43894</v>
      </c>
      <c r="B142" s="413"/>
      <c r="C142" s="414"/>
      <c r="D142" s="606">
        <f t="shared" si="20"/>
        <v>0</v>
      </c>
      <c r="E142" s="415"/>
      <c r="F142" s="416"/>
      <c r="G142" s="416"/>
      <c r="H142" s="417"/>
      <c r="I142" s="607">
        <f t="shared" si="21"/>
        <v>0</v>
      </c>
      <c r="J142" s="418"/>
      <c r="K142" s="608">
        <f t="shared" si="18"/>
        <v>0</v>
      </c>
      <c r="L142" s="609">
        <f t="shared" si="19"/>
        <v>0</v>
      </c>
      <c r="M142" s="411"/>
      <c r="N142" s="610"/>
    </row>
    <row r="143" spans="1:14" ht="16.5" customHeight="1" x14ac:dyDescent="0.25">
      <c r="A143" s="605">
        <f t="shared" si="15"/>
        <v>43895</v>
      </c>
      <c r="B143" s="413"/>
      <c r="C143" s="414"/>
      <c r="D143" s="606">
        <f t="shared" si="20"/>
        <v>0</v>
      </c>
      <c r="E143" s="415"/>
      <c r="F143" s="416"/>
      <c r="G143" s="416"/>
      <c r="H143" s="417"/>
      <c r="I143" s="607">
        <f t="shared" si="21"/>
        <v>0</v>
      </c>
      <c r="J143" s="418"/>
      <c r="K143" s="608">
        <f t="shared" si="18"/>
        <v>0</v>
      </c>
      <c r="L143" s="609">
        <f t="shared" si="19"/>
        <v>0</v>
      </c>
      <c r="M143" s="411"/>
      <c r="N143" s="610"/>
    </row>
    <row r="144" spans="1:14" ht="16.5" customHeight="1" thickBot="1" x14ac:dyDescent="0.3">
      <c r="A144" s="611">
        <f t="shared" si="15"/>
        <v>43896</v>
      </c>
      <c r="B144" s="413"/>
      <c r="C144" s="414"/>
      <c r="D144" s="612">
        <f t="shared" si="20"/>
        <v>0</v>
      </c>
      <c r="E144" s="415"/>
      <c r="F144" s="416"/>
      <c r="G144" s="416"/>
      <c r="H144" s="417"/>
      <c r="I144" s="613">
        <f t="shared" si="21"/>
        <v>0</v>
      </c>
      <c r="J144" s="418"/>
      <c r="K144" s="614">
        <f t="shared" si="18"/>
        <v>0</v>
      </c>
      <c r="L144" s="615">
        <f t="shared" si="19"/>
        <v>0</v>
      </c>
      <c r="M144" s="411"/>
      <c r="N144" s="616"/>
    </row>
    <row r="145" spans="1:14" ht="16.5" customHeight="1" x14ac:dyDescent="0.25">
      <c r="A145" s="599">
        <f>A144+3</f>
        <v>43899</v>
      </c>
      <c r="B145" s="413"/>
      <c r="C145" s="414"/>
      <c r="D145" s="618">
        <f t="shared" si="20"/>
        <v>0</v>
      </c>
      <c r="E145" s="415"/>
      <c r="F145" s="416"/>
      <c r="G145" s="416"/>
      <c r="H145" s="417"/>
      <c r="I145" s="619">
        <f t="shared" si="21"/>
        <v>0</v>
      </c>
      <c r="J145" s="418"/>
      <c r="K145" s="620">
        <f t="shared" si="18"/>
        <v>0</v>
      </c>
      <c r="L145" s="621">
        <f t="shared" si="19"/>
        <v>0</v>
      </c>
      <c r="M145" s="411"/>
      <c r="N145" s="622"/>
    </row>
    <row r="146" spans="1:14" ht="16.5" customHeight="1" x14ac:dyDescent="0.25">
      <c r="A146" s="605">
        <f t="shared" si="15"/>
        <v>43900</v>
      </c>
      <c r="B146" s="413"/>
      <c r="C146" s="414"/>
      <c r="D146" s="606">
        <f t="shared" si="20"/>
        <v>0</v>
      </c>
      <c r="E146" s="415"/>
      <c r="F146" s="416"/>
      <c r="G146" s="416"/>
      <c r="H146" s="417"/>
      <c r="I146" s="607">
        <f t="shared" si="21"/>
        <v>0</v>
      </c>
      <c r="J146" s="418"/>
      <c r="K146" s="608">
        <f t="shared" si="18"/>
        <v>0</v>
      </c>
      <c r="L146" s="609">
        <f t="shared" si="19"/>
        <v>0</v>
      </c>
      <c r="M146" s="411"/>
      <c r="N146" s="610"/>
    </row>
    <row r="147" spans="1:14" ht="16.5" customHeight="1" x14ac:dyDescent="0.25">
      <c r="A147" s="605">
        <f t="shared" si="15"/>
        <v>43901</v>
      </c>
      <c r="B147" s="413"/>
      <c r="C147" s="414"/>
      <c r="D147" s="606">
        <f t="shared" si="20"/>
        <v>0</v>
      </c>
      <c r="E147" s="415"/>
      <c r="F147" s="416"/>
      <c r="G147" s="416"/>
      <c r="H147" s="417"/>
      <c r="I147" s="607">
        <f t="shared" si="21"/>
        <v>0</v>
      </c>
      <c r="J147" s="418"/>
      <c r="K147" s="608">
        <f t="shared" si="18"/>
        <v>0</v>
      </c>
      <c r="L147" s="609">
        <f t="shared" si="19"/>
        <v>0</v>
      </c>
      <c r="M147" s="411"/>
      <c r="N147" s="610"/>
    </row>
    <row r="148" spans="1:14" ht="16.5" customHeight="1" x14ac:dyDescent="0.25">
      <c r="A148" s="605">
        <f t="shared" si="15"/>
        <v>43902</v>
      </c>
      <c r="B148" s="413"/>
      <c r="C148" s="414"/>
      <c r="D148" s="606">
        <f t="shared" si="20"/>
        <v>0</v>
      </c>
      <c r="E148" s="415"/>
      <c r="F148" s="416"/>
      <c r="G148" s="416"/>
      <c r="H148" s="417"/>
      <c r="I148" s="607">
        <f t="shared" si="21"/>
        <v>0</v>
      </c>
      <c r="J148" s="418"/>
      <c r="K148" s="608">
        <f t="shared" si="18"/>
        <v>0</v>
      </c>
      <c r="L148" s="609">
        <f t="shared" si="19"/>
        <v>0</v>
      </c>
      <c r="M148" s="411"/>
      <c r="N148" s="610"/>
    </row>
    <row r="149" spans="1:14" ht="16.5" customHeight="1" thickBot="1" x14ac:dyDescent="0.3">
      <c r="A149" s="611">
        <f t="shared" si="15"/>
        <v>43903</v>
      </c>
      <c r="B149" s="413"/>
      <c r="C149" s="414"/>
      <c r="D149" s="624">
        <f t="shared" si="20"/>
        <v>0</v>
      </c>
      <c r="E149" s="415"/>
      <c r="F149" s="416"/>
      <c r="G149" s="416"/>
      <c r="H149" s="417"/>
      <c r="I149" s="625">
        <f t="shared" si="21"/>
        <v>0</v>
      </c>
      <c r="J149" s="418"/>
      <c r="K149" s="626">
        <f t="shared" si="18"/>
        <v>0</v>
      </c>
      <c r="L149" s="627">
        <f t="shared" si="19"/>
        <v>0</v>
      </c>
      <c r="M149" s="411"/>
      <c r="N149" s="628"/>
    </row>
    <row r="150" spans="1:14" ht="16.5" customHeight="1" x14ac:dyDescent="0.25">
      <c r="A150" s="599">
        <f>A149+3</f>
        <v>43906</v>
      </c>
      <c r="B150" s="413"/>
      <c r="C150" s="414"/>
      <c r="D150" s="600">
        <f t="shared" si="20"/>
        <v>0</v>
      </c>
      <c r="E150" s="415"/>
      <c r="F150" s="416"/>
      <c r="G150" s="416"/>
      <c r="H150" s="417"/>
      <c r="I150" s="601">
        <f t="shared" si="21"/>
        <v>0</v>
      </c>
      <c r="J150" s="418"/>
      <c r="K150" s="602">
        <f t="shared" si="18"/>
        <v>0</v>
      </c>
      <c r="L150" s="603">
        <f t="shared" si="19"/>
        <v>0</v>
      </c>
      <c r="M150" s="411"/>
      <c r="N150" s="604"/>
    </row>
    <row r="151" spans="1:14" ht="16.5" customHeight="1" x14ac:dyDescent="0.25">
      <c r="A151" s="605">
        <f t="shared" si="15"/>
        <v>43907</v>
      </c>
      <c r="B151" s="413"/>
      <c r="C151" s="414"/>
      <c r="D151" s="606">
        <f t="shared" si="20"/>
        <v>0</v>
      </c>
      <c r="E151" s="415"/>
      <c r="F151" s="416"/>
      <c r="G151" s="416"/>
      <c r="H151" s="417"/>
      <c r="I151" s="607">
        <f t="shared" si="21"/>
        <v>0</v>
      </c>
      <c r="J151" s="418"/>
      <c r="K151" s="608">
        <f t="shared" si="18"/>
        <v>0</v>
      </c>
      <c r="L151" s="609">
        <f t="shared" si="19"/>
        <v>0</v>
      </c>
      <c r="M151" s="411"/>
      <c r="N151" s="610"/>
    </row>
    <row r="152" spans="1:14" ht="16.5" customHeight="1" x14ac:dyDescent="0.25">
      <c r="A152" s="605">
        <f t="shared" si="15"/>
        <v>43908</v>
      </c>
      <c r="B152" s="413"/>
      <c r="C152" s="414"/>
      <c r="D152" s="606">
        <f t="shared" si="20"/>
        <v>0</v>
      </c>
      <c r="E152" s="415"/>
      <c r="F152" s="416"/>
      <c r="G152" s="416"/>
      <c r="H152" s="417"/>
      <c r="I152" s="607">
        <f t="shared" si="21"/>
        <v>0</v>
      </c>
      <c r="J152" s="418"/>
      <c r="K152" s="608">
        <f t="shared" si="18"/>
        <v>0</v>
      </c>
      <c r="L152" s="609">
        <f t="shared" si="19"/>
        <v>0</v>
      </c>
      <c r="M152" s="411"/>
      <c r="N152" s="610"/>
    </row>
    <row r="153" spans="1:14" ht="16.5" customHeight="1" x14ac:dyDescent="0.25">
      <c r="A153" s="605">
        <f t="shared" si="15"/>
        <v>43909</v>
      </c>
      <c r="B153" s="413"/>
      <c r="C153" s="414"/>
      <c r="D153" s="606">
        <f t="shared" si="20"/>
        <v>0</v>
      </c>
      <c r="E153" s="415"/>
      <c r="F153" s="416"/>
      <c r="G153" s="416"/>
      <c r="H153" s="417"/>
      <c r="I153" s="607">
        <f t="shared" si="21"/>
        <v>0</v>
      </c>
      <c r="J153" s="418"/>
      <c r="K153" s="608">
        <f t="shared" si="18"/>
        <v>0</v>
      </c>
      <c r="L153" s="609">
        <f t="shared" si="19"/>
        <v>0</v>
      </c>
      <c r="M153" s="411"/>
      <c r="N153" s="610"/>
    </row>
    <row r="154" spans="1:14" ht="16.5" customHeight="1" thickBot="1" x14ac:dyDescent="0.3">
      <c r="A154" s="611">
        <f t="shared" si="15"/>
        <v>43910</v>
      </c>
      <c r="B154" s="413"/>
      <c r="C154" s="414"/>
      <c r="D154" s="612">
        <f t="shared" si="20"/>
        <v>0</v>
      </c>
      <c r="E154" s="415"/>
      <c r="F154" s="416"/>
      <c r="G154" s="416"/>
      <c r="H154" s="417"/>
      <c r="I154" s="613">
        <f t="shared" si="21"/>
        <v>0</v>
      </c>
      <c r="J154" s="418"/>
      <c r="K154" s="614">
        <f t="shared" si="18"/>
        <v>0</v>
      </c>
      <c r="L154" s="615">
        <f t="shared" si="19"/>
        <v>0</v>
      </c>
      <c r="M154" s="411"/>
      <c r="N154" s="616"/>
    </row>
    <row r="155" spans="1:14" ht="16.5" customHeight="1" x14ac:dyDescent="0.25">
      <c r="A155" s="599">
        <f>A154+3</f>
        <v>43913</v>
      </c>
      <c r="B155" s="413"/>
      <c r="C155" s="414"/>
      <c r="D155" s="618">
        <f t="shared" si="20"/>
        <v>0</v>
      </c>
      <c r="E155" s="415"/>
      <c r="F155" s="416"/>
      <c r="G155" s="416"/>
      <c r="H155" s="417"/>
      <c r="I155" s="619">
        <f t="shared" si="21"/>
        <v>0</v>
      </c>
      <c r="J155" s="418"/>
      <c r="K155" s="620">
        <f t="shared" si="18"/>
        <v>0</v>
      </c>
      <c r="L155" s="621">
        <f t="shared" si="19"/>
        <v>0</v>
      </c>
      <c r="M155" s="411"/>
      <c r="N155" s="622"/>
    </row>
    <row r="156" spans="1:14" ht="16.5" customHeight="1" x14ac:dyDescent="0.25">
      <c r="A156" s="605">
        <f t="shared" si="15"/>
        <v>43914</v>
      </c>
      <c r="B156" s="413"/>
      <c r="C156" s="414"/>
      <c r="D156" s="606">
        <f t="shared" si="20"/>
        <v>0</v>
      </c>
      <c r="E156" s="415"/>
      <c r="F156" s="416"/>
      <c r="G156" s="416"/>
      <c r="H156" s="417"/>
      <c r="I156" s="607">
        <f t="shared" si="21"/>
        <v>0</v>
      </c>
      <c r="J156" s="418"/>
      <c r="K156" s="608">
        <f t="shared" si="18"/>
        <v>0</v>
      </c>
      <c r="L156" s="609">
        <f t="shared" si="19"/>
        <v>0</v>
      </c>
      <c r="M156" s="411"/>
      <c r="N156" s="610"/>
    </row>
    <row r="157" spans="1:14" ht="16.5" customHeight="1" x14ac:dyDescent="0.25">
      <c r="A157" s="605">
        <f t="shared" ref="A157:A159" si="22">A156+1</f>
        <v>43915</v>
      </c>
      <c r="B157" s="413"/>
      <c r="C157" s="414"/>
      <c r="D157" s="606">
        <f t="shared" si="20"/>
        <v>0</v>
      </c>
      <c r="E157" s="415"/>
      <c r="F157" s="416"/>
      <c r="G157" s="416"/>
      <c r="H157" s="417"/>
      <c r="I157" s="607">
        <f t="shared" si="21"/>
        <v>0</v>
      </c>
      <c r="J157" s="418"/>
      <c r="K157" s="608">
        <f t="shared" si="18"/>
        <v>0</v>
      </c>
      <c r="L157" s="609">
        <f t="shared" si="19"/>
        <v>0</v>
      </c>
      <c r="M157" s="411"/>
      <c r="N157" s="610"/>
    </row>
    <row r="158" spans="1:14" ht="16.5" customHeight="1" x14ac:dyDescent="0.25">
      <c r="A158" s="605">
        <f t="shared" si="22"/>
        <v>43916</v>
      </c>
      <c r="B158" s="413"/>
      <c r="C158" s="414"/>
      <c r="D158" s="606">
        <f t="shared" si="20"/>
        <v>0</v>
      </c>
      <c r="E158" s="415"/>
      <c r="F158" s="416"/>
      <c r="G158" s="416"/>
      <c r="H158" s="417"/>
      <c r="I158" s="607">
        <f t="shared" si="21"/>
        <v>0</v>
      </c>
      <c r="J158" s="418"/>
      <c r="K158" s="608">
        <f t="shared" si="18"/>
        <v>0</v>
      </c>
      <c r="L158" s="609">
        <f t="shared" si="19"/>
        <v>0</v>
      </c>
      <c r="M158" s="411"/>
      <c r="N158" s="610"/>
    </row>
    <row r="159" spans="1:14" ht="16.5" customHeight="1" thickBot="1" x14ac:dyDescent="0.3">
      <c r="A159" s="611">
        <f t="shared" si="22"/>
        <v>43917</v>
      </c>
      <c r="B159" s="413"/>
      <c r="C159" s="414"/>
      <c r="D159" s="612">
        <f t="shared" si="20"/>
        <v>0</v>
      </c>
      <c r="E159" s="415"/>
      <c r="F159" s="416"/>
      <c r="G159" s="416"/>
      <c r="H159" s="417"/>
      <c r="I159" s="613">
        <f t="shared" si="21"/>
        <v>0</v>
      </c>
      <c r="J159" s="418"/>
      <c r="K159" s="614">
        <f t="shared" si="18"/>
        <v>0</v>
      </c>
      <c r="L159" s="615">
        <f t="shared" si="19"/>
        <v>0</v>
      </c>
      <c r="M159" s="411"/>
      <c r="N159" s="616"/>
    </row>
    <row r="160" spans="1:14" ht="16.5" customHeight="1" x14ac:dyDescent="0.25">
      <c r="A160" s="599">
        <f>A159+3</f>
        <v>43920</v>
      </c>
      <c r="B160" s="413"/>
      <c r="C160" s="414"/>
      <c r="D160" s="618">
        <f t="shared" si="20"/>
        <v>0</v>
      </c>
      <c r="E160" s="415"/>
      <c r="F160" s="416"/>
      <c r="G160" s="416"/>
      <c r="H160" s="417"/>
      <c r="I160" s="619">
        <f t="shared" si="21"/>
        <v>0</v>
      </c>
      <c r="J160" s="418"/>
      <c r="K160" s="620">
        <f t="shared" si="18"/>
        <v>0</v>
      </c>
      <c r="L160" s="621">
        <f t="shared" si="19"/>
        <v>0</v>
      </c>
      <c r="M160" s="411"/>
      <c r="N160" s="622"/>
    </row>
    <row r="161" spans="1:14" ht="16.5" customHeight="1" x14ac:dyDescent="0.25">
      <c r="A161" s="605">
        <f t="shared" ref="A161:A224" si="23">A160+1</f>
        <v>43921</v>
      </c>
      <c r="B161" s="413"/>
      <c r="C161" s="414"/>
      <c r="D161" s="606">
        <f t="shared" si="20"/>
        <v>0</v>
      </c>
      <c r="E161" s="415"/>
      <c r="F161" s="416"/>
      <c r="G161" s="416"/>
      <c r="H161" s="417"/>
      <c r="I161" s="607">
        <f t="shared" si="21"/>
        <v>0</v>
      </c>
      <c r="J161" s="418"/>
      <c r="K161" s="608">
        <f t="shared" si="18"/>
        <v>0</v>
      </c>
      <c r="L161" s="609">
        <f t="shared" si="19"/>
        <v>0</v>
      </c>
      <c r="M161" s="411"/>
      <c r="N161" s="610"/>
    </row>
    <row r="162" spans="1:14" ht="16.5" customHeight="1" x14ac:dyDescent="0.25">
      <c r="A162" s="450">
        <f t="shared" si="23"/>
        <v>43922</v>
      </c>
      <c r="B162" s="413"/>
      <c r="C162" s="414"/>
      <c r="D162" s="451">
        <f t="shared" si="20"/>
        <v>0</v>
      </c>
      <c r="E162" s="415"/>
      <c r="F162" s="416"/>
      <c r="G162" s="416"/>
      <c r="H162" s="417"/>
      <c r="I162" s="452">
        <f t="shared" si="21"/>
        <v>0</v>
      </c>
      <c r="J162" s="418"/>
      <c r="K162" s="453">
        <f t="shared" si="18"/>
        <v>0</v>
      </c>
      <c r="L162" s="454">
        <f t="shared" si="19"/>
        <v>0</v>
      </c>
      <c r="M162" s="411"/>
      <c r="N162" s="455"/>
    </row>
    <row r="163" spans="1:14" ht="16.5" customHeight="1" x14ac:dyDescent="0.25">
      <c r="A163" s="450">
        <f t="shared" si="23"/>
        <v>43923</v>
      </c>
      <c r="B163" s="413"/>
      <c r="C163" s="414"/>
      <c r="D163" s="451">
        <f t="shared" si="20"/>
        <v>0</v>
      </c>
      <c r="E163" s="415"/>
      <c r="F163" s="416"/>
      <c r="G163" s="416"/>
      <c r="H163" s="417"/>
      <c r="I163" s="452">
        <f t="shared" si="21"/>
        <v>0</v>
      </c>
      <c r="J163" s="418"/>
      <c r="K163" s="453">
        <f t="shared" si="18"/>
        <v>0</v>
      </c>
      <c r="L163" s="454">
        <f t="shared" si="19"/>
        <v>0</v>
      </c>
      <c r="M163" s="411"/>
      <c r="N163" s="455"/>
    </row>
    <row r="164" spans="1:14" ht="16.5" customHeight="1" thickBot="1" x14ac:dyDescent="0.3">
      <c r="A164" s="469">
        <f t="shared" si="23"/>
        <v>43924</v>
      </c>
      <c r="B164" s="413"/>
      <c r="C164" s="414"/>
      <c r="D164" s="470">
        <f t="shared" si="20"/>
        <v>0</v>
      </c>
      <c r="E164" s="415"/>
      <c r="F164" s="416"/>
      <c r="G164" s="416"/>
      <c r="H164" s="417"/>
      <c r="I164" s="471">
        <f t="shared" si="21"/>
        <v>0</v>
      </c>
      <c r="J164" s="418"/>
      <c r="K164" s="472">
        <f t="shared" si="18"/>
        <v>0</v>
      </c>
      <c r="L164" s="473">
        <f t="shared" si="19"/>
        <v>0</v>
      </c>
      <c r="M164" s="411"/>
      <c r="N164" s="474"/>
    </row>
    <row r="165" spans="1:14" ht="16.5" customHeight="1" x14ac:dyDescent="0.25">
      <c r="A165" s="444">
        <f>A164+3</f>
        <v>43927</v>
      </c>
      <c r="B165" s="413"/>
      <c r="C165" s="414"/>
      <c r="D165" s="445">
        <f t="shared" si="20"/>
        <v>0</v>
      </c>
      <c r="E165" s="415"/>
      <c r="F165" s="416"/>
      <c r="G165" s="416"/>
      <c r="H165" s="417"/>
      <c r="I165" s="446">
        <f t="shared" si="21"/>
        <v>0</v>
      </c>
      <c r="J165" s="418"/>
      <c r="K165" s="447">
        <f t="shared" si="18"/>
        <v>0</v>
      </c>
      <c r="L165" s="448">
        <f t="shared" si="19"/>
        <v>0</v>
      </c>
      <c r="M165" s="411"/>
      <c r="N165" s="449"/>
    </row>
    <row r="166" spans="1:14" ht="16.5" customHeight="1" x14ac:dyDescent="0.25">
      <c r="A166" s="450">
        <f t="shared" si="23"/>
        <v>43928</v>
      </c>
      <c r="B166" s="413"/>
      <c r="C166" s="414"/>
      <c r="D166" s="451">
        <f t="shared" si="20"/>
        <v>0</v>
      </c>
      <c r="E166" s="415"/>
      <c r="F166" s="416"/>
      <c r="G166" s="416"/>
      <c r="H166" s="417"/>
      <c r="I166" s="452">
        <f t="shared" si="21"/>
        <v>0</v>
      </c>
      <c r="J166" s="418"/>
      <c r="K166" s="453">
        <f t="shared" si="18"/>
        <v>0</v>
      </c>
      <c r="L166" s="454">
        <f t="shared" si="19"/>
        <v>0</v>
      </c>
      <c r="M166" s="411"/>
      <c r="N166" s="455"/>
    </row>
    <row r="167" spans="1:14" ht="16.5" customHeight="1" x14ac:dyDescent="0.25">
      <c r="A167" s="450">
        <f t="shared" si="23"/>
        <v>43929</v>
      </c>
      <c r="B167" s="413"/>
      <c r="C167" s="414"/>
      <c r="D167" s="451">
        <f t="shared" si="20"/>
        <v>0</v>
      </c>
      <c r="E167" s="415"/>
      <c r="F167" s="416"/>
      <c r="G167" s="416"/>
      <c r="H167" s="417"/>
      <c r="I167" s="452">
        <f t="shared" si="21"/>
        <v>0</v>
      </c>
      <c r="J167" s="418"/>
      <c r="K167" s="453">
        <f t="shared" si="18"/>
        <v>0</v>
      </c>
      <c r="L167" s="454">
        <f t="shared" si="19"/>
        <v>0</v>
      </c>
      <c r="M167" s="411"/>
      <c r="N167" s="455"/>
    </row>
    <row r="168" spans="1:14" ht="15" x14ac:dyDescent="0.25">
      <c r="A168" s="450">
        <f t="shared" si="23"/>
        <v>43930</v>
      </c>
      <c r="B168" s="413"/>
      <c r="C168" s="414"/>
      <c r="D168" s="451">
        <f t="shared" si="20"/>
        <v>0</v>
      </c>
      <c r="E168" s="415"/>
      <c r="F168" s="416"/>
      <c r="G168" s="416"/>
      <c r="H168" s="417"/>
      <c r="I168" s="452">
        <f t="shared" si="21"/>
        <v>0</v>
      </c>
      <c r="J168" s="533"/>
      <c r="K168" s="453">
        <f t="shared" si="18"/>
        <v>0</v>
      </c>
      <c r="L168" s="454">
        <f t="shared" si="19"/>
        <v>0</v>
      </c>
      <c r="M168" s="534"/>
      <c r="N168" s="629"/>
    </row>
    <row r="169" spans="1:14" ht="15.75" thickBot="1" x14ac:dyDescent="0.3">
      <c r="A169" s="469">
        <f t="shared" si="23"/>
        <v>43931</v>
      </c>
      <c r="B169" s="413"/>
      <c r="C169" s="414"/>
      <c r="D169" s="459">
        <f t="shared" si="20"/>
        <v>0</v>
      </c>
      <c r="E169" s="415"/>
      <c r="F169" s="416"/>
      <c r="G169" s="416"/>
      <c r="H169" s="417"/>
      <c r="I169" s="463">
        <f t="shared" si="21"/>
        <v>0</v>
      </c>
      <c r="J169" s="533"/>
      <c r="K169" s="465">
        <f t="shared" si="18"/>
        <v>0</v>
      </c>
      <c r="L169" s="466">
        <f t="shared" si="19"/>
        <v>0</v>
      </c>
      <c r="M169" s="534"/>
      <c r="N169" s="630"/>
    </row>
    <row r="170" spans="1:14" ht="16.5" customHeight="1" x14ac:dyDescent="0.25">
      <c r="A170" s="444">
        <f>A169+3</f>
        <v>43934</v>
      </c>
      <c r="B170" s="413"/>
      <c r="C170" s="414"/>
      <c r="D170" s="476">
        <f t="shared" si="20"/>
        <v>0</v>
      </c>
      <c r="E170" s="415"/>
      <c r="F170" s="416"/>
      <c r="G170" s="416"/>
      <c r="H170" s="417"/>
      <c r="I170" s="477">
        <f t="shared" si="21"/>
        <v>0</v>
      </c>
      <c r="J170" s="533"/>
      <c r="K170" s="478">
        <f t="shared" si="18"/>
        <v>0</v>
      </c>
      <c r="L170" s="479">
        <f t="shared" si="19"/>
        <v>0</v>
      </c>
      <c r="M170" s="534"/>
      <c r="N170" s="480"/>
    </row>
    <row r="171" spans="1:14" ht="16.5" customHeight="1" x14ac:dyDescent="0.25">
      <c r="A171" s="450">
        <f t="shared" si="23"/>
        <v>43935</v>
      </c>
      <c r="B171" s="413"/>
      <c r="C171" s="414"/>
      <c r="D171" s="451">
        <f t="shared" si="20"/>
        <v>0</v>
      </c>
      <c r="E171" s="415"/>
      <c r="F171" s="416"/>
      <c r="G171" s="416"/>
      <c r="H171" s="417"/>
      <c r="I171" s="452">
        <f t="shared" si="21"/>
        <v>0</v>
      </c>
      <c r="J171" s="533"/>
      <c r="K171" s="453">
        <f t="shared" si="18"/>
        <v>0</v>
      </c>
      <c r="L171" s="454">
        <f t="shared" si="19"/>
        <v>0</v>
      </c>
      <c r="M171" s="534"/>
      <c r="N171" s="455"/>
    </row>
    <row r="172" spans="1:14" ht="16.5" customHeight="1" x14ac:dyDescent="0.25">
      <c r="A172" s="450">
        <f t="shared" si="23"/>
        <v>43936</v>
      </c>
      <c r="B172" s="413"/>
      <c r="C172" s="414"/>
      <c r="D172" s="451">
        <f t="shared" si="20"/>
        <v>0</v>
      </c>
      <c r="E172" s="415"/>
      <c r="F172" s="416"/>
      <c r="G172" s="416"/>
      <c r="H172" s="417"/>
      <c r="I172" s="452">
        <f t="shared" si="21"/>
        <v>0</v>
      </c>
      <c r="J172" s="533"/>
      <c r="K172" s="453">
        <f t="shared" si="18"/>
        <v>0</v>
      </c>
      <c r="L172" s="454">
        <f t="shared" si="19"/>
        <v>0</v>
      </c>
      <c r="M172" s="534"/>
      <c r="N172" s="455"/>
    </row>
    <row r="173" spans="1:14" ht="16.5" customHeight="1" x14ac:dyDescent="0.25">
      <c r="A173" s="450">
        <f t="shared" si="23"/>
        <v>43937</v>
      </c>
      <c r="B173" s="413"/>
      <c r="C173" s="414"/>
      <c r="D173" s="451">
        <f t="shared" si="20"/>
        <v>0</v>
      </c>
      <c r="E173" s="415"/>
      <c r="F173" s="416"/>
      <c r="G173" s="416"/>
      <c r="H173" s="417"/>
      <c r="I173" s="452">
        <f t="shared" si="21"/>
        <v>0</v>
      </c>
      <c r="J173" s="533"/>
      <c r="K173" s="453">
        <f t="shared" si="18"/>
        <v>0</v>
      </c>
      <c r="L173" s="454">
        <f t="shared" si="19"/>
        <v>0</v>
      </c>
      <c r="M173" s="534"/>
      <c r="N173" s="455"/>
    </row>
    <row r="174" spans="1:14" ht="16.5" customHeight="1" thickBot="1" x14ac:dyDescent="0.3">
      <c r="A174" s="456">
        <f t="shared" si="23"/>
        <v>43938</v>
      </c>
      <c r="B174" s="413"/>
      <c r="C174" s="414"/>
      <c r="D174" s="470">
        <f t="shared" si="20"/>
        <v>0</v>
      </c>
      <c r="E174" s="415"/>
      <c r="F174" s="416"/>
      <c r="G174" s="416"/>
      <c r="H174" s="417"/>
      <c r="I174" s="471">
        <f t="shared" si="21"/>
        <v>0</v>
      </c>
      <c r="J174" s="533"/>
      <c r="K174" s="472">
        <f t="shared" si="18"/>
        <v>0</v>
      </c>
      <c r="L174" s="473">
        <f t="shared" si="19"/>
        <v>0</v>
      </c>
      <c r="M174" s="534"/>
      <c r="N174" s="474"/>
    </row>
    <row r="175" spans="1:14" ht="16.5" customHeight="1" x14ac:dyDescent="0.25">
      <c r="A175" s="475">
        <f>A174+3</f>
        <v>43941</v>
      </c>
      <c r="B175" s="413"/>
      <c r="C175" s="414"/>
      <c r="D175" s="445">
        <f t="shared" si="20"/>
        <v>0</v>
      </c>
      <c r="E175" s="415"/>
      <c r="F175" s="416"/>
      <c r="G175" s="416"/>
      <c r="H175" s="417"/>
      <c r="I175" s="446">
        <f t="shared" si="21"/>
        <v>0</v>
      </c>
      <c r="J175" s="418"/>
      <c r="K175" s="447">
        <f t="shared" si="18"/>
        <v>0</v>
      </c>
      <c r="L175" s="448">
        <f t="shared" si="19"/>
        <v>0</v>
      </c>
      <c r="M175" s="411"/>
      <c r="N175" s="449"/>
    </row>
    <row r="176" spans="1:14" ht="16.5" customHeight="1" x14ac:dyDescent="0.25">
      <c r="A176" s="450">
        <f t="shared" si="23"/>
        <v>43942</v>
      </c>
      <c r="B176" s="413"/>
      <c r="C176" s="414"/>
      <c r="D176" s="451">
        <f t="shared" si="20"/>
        <v>0</v>
      </c>
      <c r="E176" s="415"/>
      <c r="F176" s="416"/>
      <c r="G176" s="416"/>
      <c r="H176" s="417"/>
      <c r="I176" s="452">
        <f t="shared" si="21"/>
        <v>0</v>
      </c>
      <c r="J176" s="418"/>
      <c r="K176" s="453">
        <f t="shared" si="18"/>
        <v>0</v>
      </c>
      <c r="L176" s="454">
        <f t="shared" si="19"/>
        <v>0</v>
      </c>
      <c r="M176" s="411"/>
      <c r="N176" s="455"/>
    </row>
    <row r="177" spans="1:14" ht="16.5" customHeight="1" x14ac:dyDescent="0.25">
      <c r="A177" s="450">
        <f t="shared" si="23"/>
        <v>43943</v>
      </c>
      <c r="B177" s="413"/>
      <c r="C177" s="414"/>
      <c r="D177" s="451">
        <f t="shared" si="20"/>
        <v>0</v>
      </c>
      <c r="E177" s="415"/>
      <c r="F177" s="416"/>
      <c r="G177" s="416"/>
      <c r="H177" s="417"/>
      <c r="I177" s="452">
        <f t="shared" si="21"/>
        <v>0</v>
      </c>
      <c r="J177" s="418"/>
      <c r="K177" s="453">
        <f t="shared" si="18"/>
        <v>0</v>
      </c>
      <c r="L177" s="454">
        <f t="shared" si="19"/>
        <v>0</v>
      </c>
      <c r="M177" s="411"/>
      <c r="N177" s="455"/>
    </row>
    <row r="178" spans="1:14" ht="16.5" customHeight="1" x14ac:dyDescent="0.25">
      <c r="A178" s="450">
        <f t="shared" si="23"/>
        <v>43944</v>
      </c>
      <c r="B178" s="413"/>
      <c r="C178" s="414"/>
      <c r="D178" s="451">
        <f t="shared" si="20"/>
        <v>0</v>
      </c>
      <c r="E178" s="415"/>
      <c r="F178" s="416"/>
      <c r="G178" s="416"/>
      <c r="H178" s="417"/>
      <c r="I178" s="452">
        <f t="shared" si="21"/>
        <v>0</v>
      </c>
      <c r="J178" s="418"/>
      <c r="K178" s="453">
        <f t="shared" si="18"/>
        <v>0</v>
      </c>
      <c r="L178" s="454">
        <f t="shared" si="19"/>
        <v>0</v>
      </c>
      <c r="M178" s="411"/>
      <c r="N178" s="455"/>
    </row>
    <row r="179" spans="1:14" ht="16.5" customHeight="1" thickBot="1" x14ac:dyDescent="0.3">
      <c r="A179" s="456">
        <f t="shared" si="23"/>
        <v>43945</v>
      </c>
      <c r="B179" s="413"/>
      <c r="C179" s="414"/>
      <c r="D179" s="459">
        <f t="shared" si="20"/>
        <v>0</v>
      </c>
      <c r="E179" s="415"/>
      <c r="F179" s="416"/>
      <c r="G179" s="416"/>
      <c r="H179" s="417"/>
      <c r="I179" s="463">
        <f t="shared" si="21"/>
        <v>0</v>
      </c>
      <c r="J179" s="418"/>
      <c r="K179" s="465">
        <f t="shared" si="18"/>
        <v>0</v>
      </c>
      <c r="L179" s="466">
        <f t="shared" si="19"/>
        <v>0</v>
      </c>
      <c r="M179" s="411"/>
      <c r="N179" s="468"/>
    </row>
    <row r="180" spans="1:14" ht="16.5" customHeight="1" x14ac:dyDescent="0.25">
      <c r="A180" s="475">
        <f>A179+3</f>
        <v>43948</v>
      </c>
      <c r="B180" s="413"/>
      <c r="C180" s="414"/>
      <c r="D180" s="476">
        <f t="shared" si="20"/>
        <v>0</v>
      </c>
      <c r="E180" s="415"/>
      <c r="F180" s="416"/>
      <c r="G180" s="416"/>
      <c r="H180" s="417"/>
      <c r="I180" s="477">
        <f t="shared" si="21"/>
        <v>0</v>
      </c>
      <c r="J180" s="418"/>
      <c r="K180" s="478">
        <f t="shared" si="18"/>
        <v>0</v>
      </c>
      <c r="L180" s="479">
        <f t="shared" si="19"/>
        <v>0</v>
      </c>
      <c r="M180" s="411"/>
      <c r="N180" s="480"/>
    </row>
    <row r="181" spans="1:14" ht="16.5" customHeight="1" x14ac:dyDescent="0.25">
      <c r="A181" s="450">
        <f t="shared" si="23"/>
        <v>43949</v>
      </c>
      <c r="B181" s="413"/>
      <c r="C181" s="414"/>
      <c r="D181" s="451">
        <f t="shared" si="20"/>
        <v>0</v>
      </c>
      <c r="E181" s="415"/>
      <c r="F181" s="416"/>
      <c r="G181" s="416"/>
      <c r="H181" s="417"/>
      <c r="I181" s="452">
        <f t="shared" si="21"/>
        <v>0</v>
      </c>
      <c r="J181" s="418"/>
      <c r="K181" s="453">
        <f t="shared" si="18"/>
        <v>0</v>
      </c>
      <c r="L181" s="454">
        <f t="shared" si="19"/>
        <v>0</v>
      </c>
      <c r="M181" s="411"/>
      <c r="N181" s="455"/>
    </row>
    <row r="182" spans="1:14" ht="16.5" customHeight="1" x14ac:dyDescent="0.25">
      <c r="A182" s="450">
        <f t="shared" si="23"/>
        <v>43950</v>
      </c>
      <c r="B182" s="413"/>
      <c r="C182" s="414"/>
      <c r="D182" s="451">
        <f t="shared" si="20"/>
        <v>0</v>
      </c>
      <c r="E182" s="415"/>
      <c r="F182" s="416"/>
      <c r="G182" s="416"/>
      <c r="H182" s="417"/>
      <c r="I182" s="452">
        <f t="shared" si="21"/>
        <v>0</v>
      </c>
      <c r="J182" s="418"/>
      <c r="K182" s="453">
        <f t="shared" si="18"/>
        <v>0</v>
      </c>
      <c r="L182" s="454">
        <f t="shared" si="19"/>
        <v>0</v>
      </c>
      <c r="M182" s="411"/>
      <c r="N182" s="455"/>
    </row>
    <row r="183" spans="1:14" ht="16.5" customHeight="1" x14ac:dyDescent="0.25">
      <c r="A183" s="450">
        <f t="shared" si="23"/>
        <v>43951</v>
      </c>
      <c r="B183" s="413"/>
      <c r="C183" s="414"/>
      <c r="D183" s="451">
        <f t="shared" si="20"/>
        <v>0</v>
      </c>
      <c r="E183" s="415"/>
      <c r="F183" s="416"/>
      <c r="G183" s="416"/>
      <c r="H183" s="417"/>
      <c r="I183" s="452">
        <f t="shared" si="21"/>
        <v>0</v>
      </c>
      <c r="J183" s="418"/>
      <c r="K183" s="453">
        <f t="shared" si="18"/>
        <v>0</v>
      </c>
      <c r="L183" s="454">
        <f t="shared" si="19"/>
        <v>0</v>
      </c>
      <c r="M183" s="411"/>
      <c r="N183" s="455"/>
    </row>
    <row r="184" spans="1:14" ht="16.5" customHeight="1" thickBot="1" x14ac:dyDescent="0.3">
      <c r="A184" s="637">
        <f t="shared" si="23"/>
        <v>43952</v>
      </c>
      <c r="B184" s="413"/>
      <c r="C184" s="414"/>
      <c r="D184" s="638">
        <f t="shared" si="20"/>
        <v>0</v>
      </c>
      <c r="E184" s="415"/>
      <c r="F184" s="416"/>
      <c r="G184" s="416"/>
      <c r="H184" s="417"/>
      <c r="I184" s="639">
        <f t="shared" si="21"/>
        <v>0</v>
      </c>
      <c r="J184" s="418"/>
      <c r="K184" s="640">
        <f t="shared" si="18"/>
        <v>0</v>
      </c>
      <c r="L184" s="641">
        <f t="shared" si="19"/>
        <v>0</v>
      </c>
      <c r="M184" s="411"/>
      <c r="N184" s="642"/>
    </row>
    <row r="185" spans="1:14" ht="16.5" customHeight="1" x14ac:dyDescent="0.25">
      <c r="A185" s="643">
        <f>A184+3</f>
        <v>43955</v>
      </c>
      <c r="B185" s="413"/>
      <c r="C185" s="414"/>
      <c r="D185" s="644">
        <f t="shared" si="20"/>
        <v>0</v>
      </c>
      <c r="E185" s="415"/>
      <c r="F185" s="416"/>
      <c r="G185" s="416"/>
      <c r="H185" s="417"/>
      <c r="I185" s="645">
        <f t="shared" si="21"/>
        <v>0</v>
      </c>
      <c r="J185" s="418"/>
      <c r="K185" s="646">
        <f t="shared" si="18"/>
        <v>0</v>
      </c>
      <c r="L185" s="647">
        <f t="shared" si="19"/>
        <v>0</v>
      </c>
      <c r="M185" s="411"/>
      <c r="N185" s="648"/>
    </row>
    <row r="186" spans="1:14" ht="16.5" customHeight="1" x14ac:dyDescent="0.25">
      <c r="A186" s="631">
        <f t="shared" si="23"/>
        <v>43956</v>
      </c>
      <c r="B186" s="413"/>
      <c r="C186" s="414"/>
      <c r="D186" s="632">
        <f t="shared" si="20"/>
        <v>0</v>
      </c>
      <c r="E186" s="415"/>
      <c r="F186" s="416"/>
      <c r="G186" s="416"/>
      <c r="H186" s="417"/>
      <c r="I186" s="633">
        <f t="shared" si="21"/>
        <v>0</v>
      </c>
      <c r="J186" s="418"/>
      <c r="K186" s="634">
        <f t="shared" si="18"/>
        <v>0</v>
      </c>
      <c r="L186" s="635">
        <f t="shared" si="19"/>
        <v>0</v>
      </c>
      <c r="M186" s="411"/>
      <c r="N186" s="636"/>
    </row>
    <row r="187" spans="1:14" ht="16.5" customHeight="1" x14ac:dyDescent="0.25">
      <c r="A187" s="631">
        <f t="shared" si="23"/>
        <v>43957</v>
      </c>
      <c r="B187" s="413"/>
      <c r="C187" s="414"/>
      <c r="D187" s="632">
        <f t="shared" si="20"/>
        <v>0</v>
      </c>
      <c r="E187" s="415"/>
      <c r="F187" s="416"/>
      <c r="G187" s="416"/>
      <c r="H187" s="417"/>
      <c r="I187" s="633">
        <f t="shared" si="21"/>
        <v>0</v>
      </c>
      <c r="J187" s="418"/>
      <c r="K187" s="634">
        <f t="shared" si="18"/>
        <v>0</v>
      </c>
      <c r="L187" s="635">
        <f t="shared" si="19"/>
        <v>0</v>
      </c>
      <c r="M187" s="411"/>
      <c r="N187" s="636"/>
    </row>
    <row r="188" spans="1:14" ht="16.5" customHeight="1" x14ac:dyDescent="0.25">
      <c r="A188" s="631">
        <f t="shared" si="23"/>
        <v>43958</v>
      </c>
      <c r="B188" s="413"/>
      <c r="C188" s="414"/>
      <c r="D188" s="632">
        <f t="shared" si="20"/>
        <v>0</v>
      </c>
      <c r="E188" s="415"/>
      <c r="F188" s="416"/>
      <c r="G188" s="416"/>
      <c r="H188" s="417"/>
      <c r="I188" s="633">
        <f t="shared" si="21"/>
        <v>0</v>
      </c>
      <c r="J188" s="418"/>
      <c r="K188" s="634">
        <f t="shared" si="18"/>
        <v>0</v>
      </c>
      <c r="L188" s="635">
        <f t="shared" si="19"/>
        <v>0</v>
      </c>
      <c r="M188" s="411"/>
      <c r="N188" s="636"/>
    </row>
    <row r="189" spans="1:14" ht="16.5" customHeight="1" thickBot="1" x14ac:dyDescent="0.3">
      <c r="A189" s="637">
        <f t="shared" si="23"/>
        <v>43959</v>
      </c>
      <c r="B189" s="413"/>
      <c r="C189" s="414"/>
      <c r="D189" s="650">
        <f t="shared" si="20"/>
        <v>0</v>
      </c>
      <c r="E189" s="415"/>
      <c r="F189" s="416"/>
      <c r="G189" s="416"/>
      <c r="H189" s="417"/>
      <c r="I189" s="651">
        <f t="shared" si="21"/>
        <v>0</v>
      </c>
      <c r="J189" s="418"/>
      <c r="K189" s="652">
        <f t="shared" si="18"/>
        <v>0</v>
      </c>
      <c r="L189" s="653">
        <f t="shared" si="19"/>
        <v>0</v>
      </c>
      <c r="M189" s="411"/>
      <c r="N189" s="654"/>
    </row>
    <row r="190" spans="1:14" ht="16.5" customHeight="1" x14ac:dyDescent="0.25">
      <c r="A190" s="661">
        <f>A189+3</f>
        <v>43962</v>
      </c>
      <c r="B190" s="413"/>
      <c r="C190" s="414"/>
      <c r="D190" s="656">
        <f t="shared" si="20"/>
        <v>0</v>
      </c>
      <c r="E190" s="415"/>
      <c r="F190" s="416"/>
      <c r="G190" s="416"/>
      <c r="H190" s="417"/>
      <c r="I190" s="657">
        <f t="shared" si="21"/>
        <v>0</v>
      </c>
      <c r="J190" s="418"/>
      <c r="K190" s="658">
        <f t="shared" si="18"/>
        <v>0</v>
      </c>
      <c r="L190" s="659">
        <f t="shared" si="19"/>
        <v>0</v>
      </c>
      <c r="M190" s="411"/>
      <c r="N190" s="660"/>
    </row>
    <row r="191" spans="1:14" ht="16.5" customHeight="1" x14ac:dyDescent="0.25">
      <c r="A191" s="631">
        <f t="shared" si="23"/>
        <v>43963</v>
      </c>
      <c r="B191" s="413"/>
      <c r="C191" s="414"/>
      <c r="D191" s="632">
        <f t="shared" si="20"/>
        <v>0</v>
      </c>
      <c r="E191" s="415"/>
      <c r="F191" s="416"/>
      <c r="G191" s="416"/>
      <c r="H191" s="417"/>
      <c r="I191" s="633">
        <f t="shared" si="21"/>
        <v>0</v>
      </c>
      <c r="J191" s="418"/>
      <c r="K191" s="634">
        <f t="shared" si="18"/>
        <v>0</v>
      </c>
      <c r="L191" s="635">
        <f t="shared" si="19"/>
        <v>0</v>
      </c>
      <c r="M191" s="411"/>
      <c r="N191" s="636"/>
    </row>
    <row r="192" spans="1:14" ht="16.5" customHeight="1" x14ac:dyDescent="0.25">
      <c r="A192" s="631">
        <f t="shared" si="23"/>
        <v>43964</v>
      </c>
      <c r="B192" s="413"/>
      <c r="C192" s="414"/>
      <c r="D192" s="632">
        <f t="shared" si="20"/>
        <v>0</v>
      </c>
      <c r="E192" s="415"/>
      <c r="F192" s="416"/>
      <c r="G192" s="416"/>
      <c r="H192" s="417"/>
      <c r="I192" s="633">
        <f t="shared" si="21"/>
        <v>0</v>
      </c>
      <c r="J192" s="418"/>
      <c r="K192" s="634">
        <f t="shared" si="18"/>
        <v>0</v>
      </c>
      <c r="L192" s="635">
        <f t="shared" si="19"/>
        <v>0</v>
      </c>
      <c r="M192" s="411"/>
      <c r="N192" s="636"/>
    </row>
    <row r="193" spans="1:14" ht="16.5" customHeight="1" x14ac:dyDescent="0.25">
      <c r="A193" s="631">
        <f t="shared" si="23"/>
        <v>43965</v>
      </c>
      <c r="B193" s="413"/>
      <c r="C193" s="414"/>
      <c r="D193" s="632">
        <f t="shared" si="20"/>
        <v>0</v>
      </c>
      <c r="E193" s="415"/>
      <c r="F193" s="416"/>
      <c r="G193" s="416"/>
      <c r="H193" s="417"/>
      <c r="I193" s="633">
        <f t="shared" si="21"/>
        <v>0</v>
      </c>
      <c r="J193" s="418"/>
      <c r="K193" s="634">
        <f t="shared" si="18"/>
        <v>0</v>
      </c>
      <c r="L193" s="635">
        <f t="shared" si="19"/>
        <v>0</v>
      </c>
      <c r="M193" s="411"/>
      <c r="N193" s="636"/>
    </row>
    <row r="194" spans="1:14" ht="16.5" customHeight="1" thickBot="1" x14ac:dyDescent="0.3">
      <c r="A194" s="637">
        <f t="shared" si="23"/>
        <v>43966</v>
      </c>
      <c r="B194" s="413"/>
      <c r="C194" s="414"/>
      <c r="D194" s="638">
        <f t="shared" si="20"/>
        <v>0</v>
      </c>
      <c r="E194" s="415"/>
      <c r="F194" s="416"/>
      <c r="G194" s="416"/>
      <c r="H194" s="417"/>
      <c r="I194" s="639">
        <f t="shared" si="21"/>
        <v>0</v>
      </c>
      <c r="J194" s="418"/>
      <c r="K194" s="640">
        <f t="shared" si="18"/>
        <v>0</v>
      </c>
      <c r="L194" s="641">
        <f t="shared" si="19"/>
        <v>0</v>
      </c>
      <c r="M194" s="411"/>
      <c r="N194" s="642"/>
    </row>
    <row r="195" spans="1:14" ht="16.5" customHeight="1" x14ac:dyDescent="0.25">
      <c r="A195" s="661">
        <f>A194+3</f>
        <v>43969</v>
      </c>
      <c r="B195" s="413"/>
      <c r="C195" s="414"/>
      <c r="D195" s="644">
        <f t="shared" si="20"/>
        <v>0</v>
      </c>
      <c r="E195" s="415"/>
      <c r="F195" s="416"/>
      <c r="G195" s="416"/>
      <c r="H195" s="417"/>
      <c r="I195" s="645">
        <f t="shared" si="21"/>
        <v>0</v>
      </c>
      <c r="J195" s="418"/>
      <c r="K195" s="646">
        <f t="shared" si="18"/>
        <v>0</v>
      </c>
      <c r="L195" s="647">
        <f t="shared" si="19"/>
        <v>0</v>
      </c>
      <c r="M195" s="411"/>
      <c r="N195" s="648"/>
    </row>
    <row r="196" spans="1:14" ht="16.5" customHeight="1" x14ac:dyDescent="0.25">
      <c r="A196" s="631">
        <f t="shared" si="23"/>
        <v>43970</v>
      </c>
      <c r="B196" s="413"/>
      <c r="C196" s="414"/>
      <c r="D196" s="632">
        <f t="shared" si="20"/>
        <v>0</v>
      </c>
      <c r="E196" s="415"/>
      <c r="F196" s="416"/>
      <c r="G196" s="416"/>
      <c r="H196" s="417"/>
      <c r="I196" s="633">
        <f t="shared" si="21"/>
        <v>0</v>
      </c>
      <c r="J196" s="418"/>
      <c r="K196" s="634">
        <f t="shared" si="18"/>
        <v>0</v>
      </c>
      <c r="L196" s="635">
        <f t="shared" si="19"/>
        <v>0</v>
      </c>
      <c r="M196" s="411"/>
      <c r="N196" s="636"/>
    </row>
    <row r="197" spans="1:14" ht="16.5" customHeight="1" x14ac:dyDescent="0.25">
      <c r="A197" s="631">
        <f t="shared" si="23"/>
        <v>43971</v>
      </c>
      <c r="B197" s="413"/>
      <c r="C197" s="414"/>
      <c r="D197" s="632">
        <f t="shared" si="20"/>
        <v>0</v>
      </c>
      <c r="E197" s="415"/>
      <c r="F197" s="416"/>
      <c r="G197" s="416"/>
      <c r="H197" s="417"/>
      <c r="I197" s="633">
        <f t="shared" si="21"/>
        <v>0</v>
      </c>
      <c r="J197" s="418"/>
      <c r="K197" s="634">
        <f t="shared" si="18"/>
        <v>0</v>
      </c>
      <c r="L197" s="635">
        <f t="shared" si="19"/>
        <v>0</v>
      </c>
      <c r="M197" s="411"/>
      <c r="N197" s="636"/>
    </row>
    <row r="198" spans="1:14" ht="16.5" customHeight="1" x14ac:dyDescent="0.25">
      <c r="A198" s="631">
        <f t="shared" si="23"/>
        <v>43972</v>
      </c>
      <c r="B198" s="413"/>
      <c r="C198" s="414"/>
      <c r="D198" s="632">
        <f t="shared" si="20"/>
        <v>0</v>
      </c>
      <c r="E198" s="415"/>
      <c r="F198" s="416"/>
      <c r="G198" s="416"/>
      <c r="H198" s="417"/>
      <c r="I198" s="633">
        <f t="shared" si="21"/>
        <v>0</v>
      </c>
      <c r="J198" s="418"/>
      <c r="K198" s="634">
        <f t="shared" si="18"/>
        <v>0</v>
      </c>
      <c r="L198" s="635">
        <f t="shared" si="19"/>
        <v>0</v>
      </c>
      <c r="M198" s="411"/>
      <c r="N198" s="636"/>
    </row>
    <row r="199" spans="1:14" ht="16.5" customHeight="1" thickBot="1" x14ac:dyDescent="0.3">
      <c r="A199" s="637">
        <f t="shared" si="23"/>
        <v>43973</v>
      </c>
      <c r="B199" s="457"/>
      <c r="C199" s="458"/>
      <c r="D199" s="638">
        <f t="shared" si="20"/>
        <v>0</v>
      </c>
      <c r="E199" s="460"/>
      <c r="F199" s="461"/>
      <c r="G199" s="461"/>
      <c r="H199" s="462"/>
      <c r="I199" s="639">
        <f t="shared" si="21"/>
        <v>0</v>
      </c>
      <c r="J199" s="464"/>
      <c r="K199" s="640">
        <f t="shared" si="18"/>
        <v>0</v>
      </c>
      <c r="L199" s="641">
        <f t="shared" si="19"/>
        <v>0</v>
      </c>
      <c r="M199" s="467"/>
      <c r="N199" s="642"/>
    </row>
    <row r="200" spans="1:14" s="205" customFormat="1" ht="16.5" customHeight="1" x14ac:dyDescent="0.25">
      <c r="A200" s="661">
        <f>A199+3</f>
        <v>43976</v>
      </c>
      <c r="B200" s="792" t="s">
        <v>10</v>
      </c>
      <c r="C200" s="793"/>
      <c r="D200" s="793"/>
      <c r="E200" s="793"/>
      <c r="F200" s="793"/>
      <c r="G200" s="793"/>
      <c r="H200" s="793"/>
      <c r="I200" s="793"/>
      <c r="J200" s="758" t="s">
        <v>81</v>
      </c>
      <c r="K200" s="757">
        <f t="shared" si="18"/>
        <v>0</v>
      </c>
      <c r="L200" s="759">
        <f t="shared" si="19"/>
        <v>0</v>
      </c>
      <c r="M200" s="760"/>
      <c r="N200" s="660"/>
    </row>
    <row r="201" spans="1:14" ht="16.5" customHeight="1" x14ac:dyDescent="0.25">
      <c r="A201" s="631">
        <f t="shared" si="23"/>
        <v>43977</v>
      </c>
      <c r="B201" s="694"/>
      <c r="C201" s="695"/>
      <c r="D201" s="644">
        <f t="shared" si="20"/>
        <v>0</v>
      </c>
      <c r="E201" s="696"/>
      <c r="F201" s="697"/>
      <c r="G201" s="697"/>
      <c r="H201" s="698"/>
      <c r="I201" s="645">
        <f t="shared" si="21"/>
        <v>0</v>
      </c>
      <c r="J201" s="706"/>
      <c r="K201" s="634">
        <f t="shared" si="18"/>
        <v>0</v>
      </c>
      <c r="L201" s="635">
        <f t="shared" si="19"/>
        <v>0</v>
      </c>
      <c r="M201" s="411"/>
      <c r="N201" s="636"/>
    </row>
    <row r="202" spans="1:14" ht="16.5" customHeight="1" x14ac:dyDescent="0.25">
      <c r="A202" s="631">
        <f t="shared" si="23"/>
        <v>43978</v>
      </c>
      <c r="B202" s="413"/>
      <c r="C202" s="414"/>
      <c r="D202" s="632">
        <f t="shared" si="20"/>
        <v>0</v>
      </c>
      <c r="E202" s="415"/>
      <c r="F202" s="416"/>
      <c r="G202" s="416"/>
      <c r="H202" s="417"/>
      <c r="I202" s="633">
        <f t="shared" si="21"/>
        <v>0</v>
      </c>
      <c r="J202" s="418"/>
      <c r="K202" s="634">
        <f t="shared" ref="K202:K222" si="24">IF(I202+M202&gt;0,1,0)</f>
        <v>0</v>
      </c>
      <c r="L202" s="635">
        <f t="shared" si="19"/>
        <v>0</v>
      </c>
      <c r="M202" s="411"/>
      <c r="N202" s="636"/>
    </row>
    <row r="203" spans="1:14" ht="16.5" customHeight="1" x14ac:dyDescent="0.25">
      <c r="A203" s="631">
        <f t="shared" si="23"/>
        <v>43979</v>
      </c>
      <c r="B203" s="413"/>
      <c r="C203" s="414"/>
      <c r="D203" s="632">
        <f t="shared" si="20"/>
        <v>0</v>
      </c>
      <c r="E203" s="415"/>
      <c r="F203" s="416"/>
      <c r="G203" s="416"/>
      <c r="H203" s="417"/>
      <c r="I203" s="633">
        <f t="shared" si="21"/>
        <v>0</v>
      </c>
      <c r="J203" s="418"/>
      <c r="K203" s="634">
        <f t="shared" si="24"/>
        <v>0</v>
      </c>
      <c r="L203" s="635">
        <f t="shared" ref="L203:L225" si="25">I203/60+M203</f>
        <v>0</v>
      </c>
      <c r="M203" s="411"/>
      <c r="N203" s="636"/>
    </row>
    <row r="204" spans="1:14" ht="16.5" customHeight="1" thickBot="1" x14ac:dyDescent="0.3">
      <c r="A204" s="637">
        <f t="shared" si="23"/>
        <v>43980</v>
      </c>
      <c r="B204" s="413"/>
      <c r="C204" s="414"/>
      <c r="D204" s="638">
        <f t="shared" ref="D204:D224" si="26">MAX(C204-B204,0)*24</f>
        <v>0</v>
      </c>
      <c r="E204" s="415"/>
      <c r="F204" s="416"/>
      <c r="G204" s="416"/>
      <c r="H204" s="417"/>
      <c r="I204" s="639">
        <f t="shared" ref="I204:I224" si="27">MAX(D204*60-H204-F204-E204-G204,0)</f>
        <v>0</v>
      </c>
      <c r="J204" s="418"/>
      <c r="K204" s="640">
        <f t="shared" si="24"/>
        <v>0</v>
      </c>
      <c r="L204" s="641">
        <f t="shared" si="25"/>
        <v>0</v>
      </c>
      <c r="M204" s="411"/>
      <c r="N204" s="642"/>
    </row>
    <row r="205" spans="1:14" ht="16.5" customHeight="1" x14ac:dyDescent="0.25">
      <c r="A205" s="662">
        <f>A204+3</f>
        <v>43983</v>
      </c>
      <c r="B205" s="413"/>
      <c r="C205" s="414"/>
      <c r="D205" s="663">
        <f t="shared" si="26"/>
        <v>0</v>
      </c>
      <c r="E205" s="415"/>
      <c r="F205" s="416"/>
      <c r="G205" s="416"/>
      <c r="H205" s="417"/>
      <c r="I205" s="664">
        <f t="shared" si="27"/>
        <v>0</v>
      </c>
      <c r="J205" s="418"/>
      <c r="K205" s="665">
        <f t="shared" si="24"/>
        <v>0</v>
      </c>
      <c r="L205" s="666">
        <f t="shared" si="25"/>
        <v>0</v>
      </c>
      <c r="M205" s="411"/>
      <c r="N205" s="667"/>
    </row>
    <row r="206" spans="1:14" ht="16.5" customHeight="1" x14ac:dyDescent="0.25">
      <c r="A206" s="481">
        <f t="shared" si="23"/>
        <v>43984</v>
      </c>
      <c r="B206" s="413"/>
      <c r="C206" s="414"/>
      <c r="D206" s="668">
        <f t="shared" si="26"/>
        <v>0</v>
      </c>
      <c r="E206" s="415"/>
      <c r="F206" s="416"/>
      <c r="G206" s="416"/>
      <c r="H206" s="417"/>
      <c r="I206" s="669">
        <f t="shared" si="27"/>
        <v>0</v>
      </c>
      <c r="J206" s="418" t="s">
        <v>82</v>
      </c>
      <c r="K206" s="484">
        <f t="shared" si="24"/>
        <v>0</v>
      </c>
      <c r="L206" s="485">
        <f t="shared" si="25"/>
        <v>0</v>
      </c>
      <c r="M206" s="411"/>
      <c r="N206" s="486"/>
    </row>
    <row r="207" spans="1:14" ht="16.5" customHeight="1" x14ac:dyDescent="0.25">
      <c r="A207" s="481">
        <f t="shared" si="23"/>
        <v>43985</v>
      </c>
      <c r="B207" s="413"/>
      <c r="C207" s="414"/>
      <c r="D207" s="668">
        <f t="shared" si="26"/>
        <v>0</v>
      </c>
      <c r="E207" s="415"/>
      <c r="F207" s="416"/>
      <c r="G207" s="416"/>
      <c r="H207" s="417"/>
      <c r="I207" s="669">
        <f t="shared" si="27"/>
        <v>0</v>
      </c>
      <c r="J207" s="418"/>
      <c r="K207" s="484">
        <f t="shared" si="24"/>
        <v>0</v>
      </c>
      <c r="L207" s="485">
        <f t="shared" si="25"/>
        <v>0</v>
      </c>
      <c r="M207" s="411"/>
      <c r="N207" s="486"/>
    </row>
    <row r="208" spans="1:14" ht="16.5" customHeight="1" x14ac:dyDescent="0.25">
      <c r="A208" s="481">
        <f t="shared" si="23"/>
        <v>43986</v>
      </c>
      <c r="B208" s="413"/>
      <c r="C208" s="414"/>
      <c r="D208" s="668">
        <f t="shared" si="26"/>
        <v>0</v>
      </c>
      <c r="E208" s="415"/>
      <c r="F208" s="416"/>
      <c r="G208" s="416"/>
      <c r="H208" s="417"/>
      <c r="I208" s="669">
        <f t="shared" si="27"/>
        <v>0</v>
      </c>
      <c r="J208" s="418"/>
      <c r="K208" s="484">
        <f t="shared" si="24"/>
        <v>0</v>
      </c>
      <c r="L208" s="485">
        <f t="shared" si="25"/>
        <v>0</v>
      </c>
      <c r="M208" s="411"/>
      <c r="N208" s="486"/>
    </row>
    <row r="209" spans="1:14" ht="16.5" customHeight="1" thickBot="1" x14ac:dyDescent="0.3">
      <c r="A209" s="670">
        <f t="shared" si="23"/>
        <v>43987</v>
      </c>
      <c r="B209" s="413"/>
      <c r="C209" s="414"/>
      <c r="D209" s="671">
        <f t="shared" si="26"/>
        <v>0</v>
      </c>
      <c r="E209" s="415"/>
      <c r="F209" s="416"/>
      <c r="G209" s="416"/>
      <c r="H209" s="417"/>
      <c r="I209" s="672">
        <f t="shared" si="27"/>
        <v>0</v>
      </c>
      <c r="J209" s="418"/>
      <c r="K209" s="673">
        <f t="shared" si="24"/>
        <v>0</v>
      </c>
      <c r="L209" s="674">
        <f t="shared" si="25"/>
        <v>0</v>
      </c>
      <c r="M209" s="411"/>
      <c r="N209" s="675"/>
    </row>
    <row r="210" spans="1:14" ht="16.5" customHeight="1" x14ac:dyDescent="0.25">
      <c r="A210" s="723">
        <f>A209+3</f>
        <v>43990</v>
      </c>
      <c r="B210" s="413"/>
      <c r="C210" s="414"/>
      <c r="D210" s="676">
        <f t="shared" si="26"/>
        <v>0</v>
      </c>
      <c r="E210" s="415"/>
      <c r="F210" s="416"/>
      <c r="G210" s="416"/>
      <c r="H210" s="417"/>
      <c r="I210" s="677">
        <f t="shared" si="27"/>
        <v>0</v>
      </c>
      <c r="J210" s="418"/>
      <c r="K210" s="496">
        <f t="shared" si="24"/>
        <v>0</v>
      </c>
      <c r="L210" s="497">
        <f t="shared" si="25"/>
        <v>0</v>
      </c>
      <c r="M210" s="411"/>
      <c r="N210" s="498"/>
    </row>
    <row r="211" spans="1:14" ht="16.5" customHeight="1" x14ac:dyDescent="0.25">
      <c r="A211" s="481">
        <f t="shared" si="23"/>
        <v>43991</v>
      </c>
      <c r="B211" s="413"/>
      <c r="C211" s="414"/>
      <c r="D211" s="668">
        <f t="shared" si="26"/>
        <v>0</v>
      </c>
      <c r="E211" s="415"/>
      <c r="F211" s="416"/>
      <c r="G211" s="416"/>
      <c r="H211" s="417"/>
      <c r="I211" s="669">
        <f t="shared" si="27"/>
        <v>0</v>
      </c>
      <c r="J211" s="418"/>
      <c r="K211" s="484">
        <f t="shared" si="24"/>
        <v>0</v>
      </c>
      <c r="L211" s="485">
        <f t="shared" si="25"/>
        <v>0</v>
      </c>
      <c r="M211" s="411"/>
      <c r="N211" s="486"/>
    </row>
    <row r="212" spans="1:14" ht="16.5" customHeight="1" x14ac:dyDescent="0.25">
      <c r="A212" s="481">
        <f t="shared" si="23"/>
        <v>43992</v>
      </c>
      <c r="B212" s="413"/>
      <c r="C212" s="414"/>
      <c r="D212" s="668">
        <f t="shared" si="26"/>
        <v>0</v>
      </c>
      <c r="E212" s="415"/>
      <c r="F212" s="416"/>
      <c r="G212" s="416"/>
      <c r="H212" s="417"/>
      <c r="I212" s="669">
        <f t="shared" si="27"/>
        <v>0</v>
      </c>
      <c r="J212" s="418"/>
      <c r="K212" s="484">
        <f t="shared" si="24"/>
        <v>0</v>
      </c>
      <c r="L212" s="485">
        <f t="shared" si="25"/>
        <v>0</v>
      </c>
      <c r="M212" s="411"/>
      <c r="N212" s="486"/>
    </row>
    <row r="213" spans="1:14" ht="16.5" customHeight="1" x14ac:dyDescent="0.25">
      <c r="A213" s="481">
        <f t="shared" si="23"/>
        <v>43993</v>
      </c>
      <c r="B213" s="413"/>
      <c r="C213" s="414"/>
      <c r="D213" s="668">
        <f t="shared" si="26"/>
        <v>0</v>
      </c>
      <c r="E213" s="415"/>
      <c r="F213" s="416"/>
      <c r="G213" s="416"/>
      <c r="H213" s="417"/>
      <c r="I213" s="669">
        <f t="shared" si="27"/>
        <v>0</v>
      </c>
      <c r="J213" s="418"/>
      <c r="K213" s="484">
        <f t="shared" si="24"/>
        <v>0</v>
      </c>
      <c r="L213" s="485">
        <f t="shared" si="25"/>
        <v>0</v>
      </c>
      <c r="M213" s="411"/>
      <c r="N213" s="486"/>
    </row>
    <row r="214" spans="1:14" ht="16.5" customHeight="1" thickBot="1" x14ac:dyDescent="0.3">
      <c r="A214" s="670">
        <f t="shared" si="23"/>
        <v>43994</v>
      </c>
      <c r="B214" s="413"/>
      <c r="C214" s="414"/>
      <c r="D214" s="488">
        <f t="shared" si="26"/>
        <v>0</v>
      </c>
      <c r="E214" s="415"/>
      <c r="F214" s="416"/>
      <c r="G214" s="416"/>
      <c r="H214" s="417"/>
      <c r="I214" s="489">
        <f t="shared" si="27"/>
        <v>0</v>
      </c>
      <c r="J214" s="418"/>
      <c r="K214" s="490">
        <f t="shared" si="24"/>
        <v>0</v>
      </c>
      <c r="L214" s="491">
        <f t="shared" si="25"/>
        <v>0</v>
      </c>
      <c r="M214" s="411"/>
      <c r="N214" s="492"/>
    </row>
    <row r="215" spans="1:14" ht="16.5" customHeight="1" x14ac:dyDescent="0.25">
      <c r="A215" s="723">
        <f>A214+3</f>
        <v>43997</v>
      </c>
      <c r="B215" s="413"/>
      <c r="C215" s="414"/>
      <c r="D215" s="663">
        <f t="shared" si="26"/>
        <v>0</v>
      </c>
      <c r="E215" s="415"/>
      <c r="F215" s="416"/>
      <c r="G215" s="416"/>
      <c r="H215" s="417"/>
      <c r="I215" s="664">
        <f t="shared" si="27"/>
        <v>0</v>
      </c>
      <c r="J215" s="418"/>
      <c r="K215" s="665">
        <f t="shared" si="24"/>
        <v>0</v>
      </c>
      <c r="L215" s="666">
        <f t="shared" si="25"/>
        <v>0</v>
      </c>
      <c r="M215" s="411"/>
      <c r="N215" s="667"/>
    </row>
    <row r="216" spans="1:14" ht="16.5" customHeight="1" x14ac:dyDescent="0.25">
      <c r="A216" s="481">
        <f t="shared" si="23"/>
        <v>43998</v>
      </c>
      <c r="B216" s="413"/>
      <c r="C216" s="414"/>
      <c r="D216" s="668">
        <f t="shared" si="26"/>
        <v>0</v>
      </c>
      <c r="E216" s="415"/>
      <c r="F216" s="416"/>
      <c r="G216" s="416"/>
      <c r="H216" s="417"/>
      <c r="I216" s="669">
        <f t="shared" si="27"/>
        <v>0</v>
      </c>
      <c r="J216" s="418"/>
      <c r="K216" s="484">
        <f t="shared" si="24"/>
        <v>0</v>
      </c>
      <c r="L216" s="485">
        <f t="shared" si="25"/>
        <v>0</v>
      </c>
      <c r="M216" s="411"/>
      <c r="N216" s="486"/>
    </row>
    <row r="217" spans="1:14" ht="16.5" customHeight="1" x14ac:dyDescent="0.25">
      <c r="A217" s="481">
        <f t="shared" si="23"/>
        <v>43999</v>
      </c>
      <c r="B217" s="413"/>
      <c r="C217" s="414"/>
      <c r="D217" s="668">
        <f t="shared" si="26"/>
        <v>0</v>
      </c>
      <c r="E217" s="415"/>
      <c r="F217" s="416"/>
      <c r="G217" s="416"/>
      <c r="H217" s="417"/>
      <c r="I217" s="669">
        <f t="shared" si="27"/>
        <v>0</v>
      </c>
      <c r="J217" s="418" t="s">
        <v>82</v>
      </c>
      <c r="K217" s="484">
        <f t="shared" si="24"/>
        <v>0</v>
      </c>
      <c r="L217" s="485">
        <f t="shared" si="25"/>
        <v>0</v>
      </c>
      <c r="M217" s="411"/>
      <c r="N217" s="486" t="s">
        <v>27</v>
      </c>
    </row>
    <row r="218" spans="1:14" ht="16.5" customHeight="1" x14ac:dyDescent="0.25">
      <c r="A218" s="481">
        <f t="shared" si="23"/>
        <v>44000</v>
      </c>
      <c r="B218" s="413"/>
      <c r="C218" s="414"/>
      <c r="D218" s="668">
        <f t="shared" si="26"/>
        <v>0</v>
      </c>
      <c r="E218" s="415"/>
      <c r="F218" s="416"/>
      <c r="G218" s="416"/>
      <c r="H218" s="417"/>
      <c r="I218" s="669">
        <f t="shared" si="27"/>
        <v>0</v>
      </c>
      <c r="J218" s="418" t="s">
        <v>82</v>
      </c>
      <c r="K218" s="484">
        <f t="shared" si="24"/>
        <v>0</v>
      </c>
      <c r="L218" s="485">
        <f t="shared" si="25"/>
        <v>0</v>
      </c>
      <c r="M218" s="411"/>
      <c r="N218" s="486" t="s">
        <v>27</v>
      </c>
    </row>
    <row r="219" spans="1:14" ht="16.5" customHeight="1" thickBot="1" x14ac:dyDescent="0.3">
      <c r="A219" s="670">
        <f t="shared" si="23"/>
        <v>44001</v>
      </c>
      <c r="B219" s="413"/>
      <c r="C219" s="414"/>
      <c r="D219" s="671">
        <f t="shared" si="26"/>
        <v>0</v>
      </c>
      <c r="E219" s="415"/>
      <c r="F219" s="416"/>
      <c r="G219" s="416"/>
      <c r="H219" s="417"/>
      <c r="I219" s="672">
        <f t="shared" si="27"/>
        <v>0</v>
      </c>
      <c r="J219" s="418" t="s">
        <v>82</v>
      </c>
      <c r="K219" s="673">
        <f t="shared" si="24"/>
        <v>0</v>
      </c>
      <c r="L219" s="674">
        <f t="shared" si="25"/>
        <v>0</v>
      </c>
      <c r="M219" s="411"/>
      <c r="N219" s="675" t="s">
        <v>27</v>
      </c>
    </row>
    <row r="220" spans="1:14" ht="16.5" customHeight="1" x14ac:dyDescent="0.25">
      <c r="A220" s="723">
        <f>A219+3</f>
        <v>44004</v>
      </c>
      <c r="B220" s="413"/>
      <c r="C220" s="414"/>
      <c r="D220" s="676">
        <f t="shared" si="26"/>
        <v>0</v>
      </c>
      <c r="E220" s="415"/>
      <c r="F220" s="416"/>
      <c r="G220" s="416"/>
      <c r="H220" s="417"/>
      <c r="I220" s="677">
        <f t="shared" si="27"/>
        <v>0</v>
      </c>
      <c r="J220" s="418" t="s">
        <v>82</v>
      </c>
      <c r="K220" s="496">
        <f t="shared" si="24"/>
        <v>0</v>
      </c>
      <c r="L220" s="497">
        <f t="shared" si="25"/>
        <v>0</v>
      </c>
      <c r="M220" s="411"/>
      <c r="N220" s="498" t="s">
        <v>27</v>
      </c>
    </row>
    <row r="221" spans="1:14" ht="16.5" customHeight="1" x14ac:dyDescent="0.25">
      <c r="A221" s="481">
        <f t="shared" si="23"/>
        <v>44005</v>
      </c>
      <c r="B221" s="413"/>
      <c r="C221" s="414"/>
      <c r="D221" s="668">
        <f t="shared" si="26"/>
        <v>0</v>
      </c>
      <c r="E221" s="415"/>
      <c r="F221" s="416"/>
      <c r="G221" s="416"/>
      <c r="H221" s="417"/>
      <c r="I221" s="669">
        <f t="shared" si="27"/>
        <v>0</v>
      </c>
      <c r="J221" s="418" t="s">
        <v>82</v>
      </c>
      <c r="K221" s="484">
        <f t="shared" si="24"/>
        <v>0</v>
      </c>
      <c r="L221" s="485">
        <f t="shared" si="25"/>
        <v>0</v>
      </c>
      <c r="M221" s="411"/>
      <c r="N221" s="486" t="s">
        <v>27</v>
      </c>
    </row>
    <row r="222" spans="1:14" ht="16.5" customHeight="1" x14ac:dyDescent="0.25">
      <c r="A222" s="481">
        <f t="shared" si="23"/>
        <v>44006</v>
      </c>
      <c r="B222" s="687"/>
      <c r="C222" s="688"/>
      <c r="D222" s="671">
        <f t="shared" si="26"/>
        <v>0</v>
      </c>
      <c r="E222" s="690"/>
      <c r="F222" s="691"/>
      <c r="G222" s="691"/>
      <c r="H222" s="692"/>
      <c r="I222" s="672">
        <f t="shared" si="27"/>
        <v>0</v>
      </c>
      <c r="J222" s="418" t="s">
        <v>82</v>
      </c>
      <c r="K222" s="484">
        <f t="shared" si="24"/>
        <v>0</v>
      </c>
      <c r="L222" s="485">
        <f t="shared" si="25"/>
        <v>0</v>
      </c>
      <c r="M222" s="411"/>
      <c r="N222" s="675" t="s">
        <v>27</v>
      </c>
    </row>
    <row r="223" spans="1:14" ht="16.5" customHeight="1" x14ac:dyDescent="0.25">
      <c r="A223" s="481">
        <f t="shared" si="23"/>
        <v>44007</v>
      </c>
      <c r="B223" s="687"/>
      <c r="C223" s="688"/>
      <c r="D223" s="671">
        <f t="shared" si="26"/>
        <v>0</v>
      </c>
      <c r="E223" s="690"/>
      <c r="F223" s="691"/>
      <c r="G223" s="691"/>
      <c r="H223" s="692"/>
      <c r="I223" s="672">
        <f t="shared" si="27"/>
        <v>0</v>
      </c>
      <c r="J223" s="418" t="s">
        <v>82</v>
      </c>
      <c r="K223" s="484">
        <f t="shared" ref="K223:K225" si="28">IF(I223+M223&gt;0,1,0)</f>
        <v>0</v>
      </c>
      <c r="L223" s="485">
        <f t="shared" ref="L223:L224" si="29">I223/60+M223</f>
        <v>0</v>
      </c>
      <c r="M223" s="411"/>
      <c r="N223" s="675" t="s">
        <v>27</v>
      </c>
    </row>
    <row r="224" spans="1:14" ht="16.5" customHeight="1" thickBot="1" x14ac:dyDescent="0.3">
      <c r="A224" s="670">
        <f t="shared" si="23"/>
        <v>44008</v>
      </c>
      <c r="B224" s="413"/>
      <c r="C224" s="414"/>
      <c r="D224" s="726">
        <f t="shared" si="26"/>
        <v>0</v>
      </c>
      <c r="E224" s="415"/>
      <c r="F224" s="416"/>
      <c r="G224" s="416"/>
      <c r="H224" s="417"/>
      <c r="I224" s="672">
        <f t="shared" si="27"/>
        <v>0</v>
      </c>
      <c r="J224" s="727" t="s">
        <v>19</v>
      </c>
      <c r="K224" s="728">
        <f t="shared" si="28"/>
        <v>0</v>
      </c>
      <c r="L224" s="674">
        <f t="shared" si="29"/>
        <v>0</v>
      </c>
      <c r="M224" s="467"/>
      <c r="N224" s="675" t="s">
        <v>13</v>
      </c>
    </row>
    <row r="225" spans="1:14" s="780" customFormat="1" ht="15.75" thickBot="1" x14ac:dyDescent="0.3">
      <c r="A225" s="785">
        <f>A224+3</f>
        <v>44011</v>
      </c>
      <c r="B225" s="786" t="s">
        <v>86</v>
      </c>
      <c r="C225" s="786"/>
      <c r="D225" s="786"/>
      <c r="E225" s="786"/>
      <c r="F225" s="786"/>
      <c r="G225" s="786"/>
      <c r="H225" s="786"/>
      <c r="I225" s="787"/>
      <c r="J225" s="781"/>
      <c r="K225" s="782">
        <f t="shared" si="28"/>
        <v>0</v>
      </c>
      <c r="L225" s="783">
        <f t="shared" si="25"/>
        <v>0</v>
      </c>
      <c r="M225" s="242"/>
      <c r="N225" s="784" t="s">
        <v>26</v>
      </c>
    </row>
    <row r="226" spans="1:14" ht="16.5" customHeight="1" x14ac:dyDescent="0.25">
      <c r="A226" s="725"/>
    </row>
    <row r="227" spans="1:14" ht="16.5" customHeight="1" x14ac:dyDescent="0.25">
      <c r="A227" s="4"/>
      <c r="C227" s="1"/>
      <c r="D227" s="202"/>
      <c r="E227" s="200"/>
      <c r="F227" s="200"/>
      <c r="G227" s="200"/>
      <c r="H227" s="200"/>
      <c r="I227" s="2"/>
    </row>
    <row r="228" spans="1:14" ht="16.5" customHeight="1" x14ac:dyDescent="0.25">
      <c r="A228" s="4"/>
      <c r="I228" s="6"/>
      <c r="L228" s="7"/>
    </row>
    <row r="229" spans="1:14" ht="16.5" customHeight="1" x14ac:dyDescent="0.25">
      <c r="A229" s="4"/>
    </row>
  </sheetData>
  <sheetProtection algorithmName="SHA-512" hashValue="n0hiQLcnwv8udhc7vRQuRZY6lWs8t7um1y1OnTnu9LXGf74A7bITL73jqe61hYndFUJNJXBGP0Zlaxf/nhdYAQ==" saltValue="12Zx6VGVeDypvPnUY8V+SQ==" spinCount="100000" sheet="1" selectLockedCells="1" autoFilter="0"/>
  <protectedRanges>
    <protectedRange sqref="B10:C34 B36:C67 B69:C90 B92:C95 B97:C224" name="Start_End"/>
    <protectedRange sqref="E11:H34 E98:H109 E61:H67 E41:H59 E74:H90 E93:H95 E111:H199 E36:H39 E69:H72 E201:H225" name="Minute_Deductions"/>
    <protectedRange sqref="J11:J34 J36:J67 J69:J90 J92:J95 J97:J225" name="Notes"/>
    <protectedRange sqref="M9:M90 M92:M223" name="SI_days"/>
    <protectedRange sqref="M224:M225" name="SI_days_2"/>
  </protectedRanges>
  <autoFilter ref="A8:N8" xr:uid="{FFC83F47-7C49-4C4E-AA1A-A9E8C4E66ED1}"/>
  <mergeCells count="8">
    <mergeCell ref="B110:I110"/>
    <mergeCell ref="B200:I200"/>
    <mergeCell ref="B10:I10"/>
    <mergeCell ref="B40:I40"/>
    <mergeCell ref="B60:I60"/>
    <mergeCell ref="B73:I73"/>
    <mergeCell ref="B92:I92"/>
    <mergeCell ref="B97:I97"/>
  </mergeCells>
  <conditionalFormatting sqref="M6">
    <cfRule type="expression" dxfId="53" priority="1" stopIfTrue="1">
      <formula>OR($M$6&lt;=$G$6,$L$6-($M$6-$G$6)&gt;=$D$6)</formula>
    </cfRule>
    <cfRule type="cellIs" dxfId="52" priority="4" operator="greaterThan">
      <formula>$G$6</formula>
    </cfRule>
  </conditionalFormatting>
  <conditionalFormatting sqref="K6">
    <cfRule type="cellIs" dxfId="51" priority="5" operator="lessThan">
      <formula>180</formula>
    </cfRule>
    <cfRule type="cellIs" dxfId="50" priority="6" operator="greaterThanOrEqual">
      <formula>180</formula>
    </cfRule>
  </conditionalFormatting>
  <conditionalFormatting sqref="L6">
    <cfRule type="cellIs" dxfId="49" priority="2" operator="lessThan">
      <formula>$D$6</formula>
    </cfRule>
    <cfRule type="cellIs" dxfId="48" priority="3" operator="greaterThanOrEqual">
      <formula>$D$6</formula>
    </cfRule>
  </conditionalFormatting>
  <dataValidations count="10">
    <dataValidation type="time" allowBlank="1" showErrorMessage="1" errorTitle="Enter Times" error="Please enter start and end times as they appear on a 12-hour AM/PM clock.  For example, 3:00 PM." promptTitle="Start and End Times" prompt="Please enter start and end times as they appear on a clock.  For example, 8:00 AM. " sqref="B201:C224 B111:C199 B97:C109 B92:C95" xr:uid="{ACFFD789-4B89-4B06-805D-80347ADC8009}">
      <formula1>0.208333333333333</formula1>
      <formula2>0.916666666666667</formula2>
    </dataValidation>
    <dataValidation type="whole" allowBlank="1" showErrorMessage="1" errorTitle="Minutes Only" error="Please enter number of minutes spent in homeroom, lunch, recess, and passing time as they appear on a clock.  _x000a__x000a_For example, half an hour would be entered as 30 minutes. " promptTitle="Enter Minutes" prompt="Please enter the number of minutes for homeroom, lunch, recess, and passing time as a whole number.  " sqref="E69:H90 E61:H67 E36:H59 E15:H34 E111:H199 E201:H224 E97:H109 E92:H95" xr:uid="{AD4021DF-CBA8-4E5C-A883-1AE0B0BB2CF2}">
      <formula1>0</formula1>
      <formula2>720</formula2>
    </dataValidation>
    <dataValidation type="list" allowBlank="1" showInputMessage="1" showErrorMessage="1" errorTitle="Incorrect Grade" error="Please use the drop-down arrow to enter either K-6, 7-12, or Half-K.  " sqref="B6" xr:uid="{B1A17340-85D3-4D8C-B5AC-57143ECD09EA}">
      <formula1>"K-6,7-12,Half-K"</formula1>
    </dataValidation>
    <dataValidation type="whole" allowBlank="1" showInputMessage="1" showErrorMessage="1" errorTitle="Minutes Only" error="Please enter number of minutes spent in homeroom, lunch, recess, and passing time as they appear on a clock.  _x000a__x000a_For example, half an hour would be entered as 30 minutes. " promptTitle="Enter Minutes" prompt="Please enter the number of minutes for homeroom, lunch, recess, and passing time as a whole number.  " sqref="E11:H14" xr:uid="{4565D09E-38D1-446F-85C7-1FBA773F8059}">
      <formula1>0</formula1>
      <formula2>720</formula2>
    </dataValidation>
    <dataValidation type="time" allowBlank="1" showErrorMessage="1" errorTitle="Enter Times" error="Please enter start and end times as they appear on a 12-hour AM/PM clock.  For example, 3:00 PM." sqref="B110 C9 B40 B97 B73 B92 B60 B9:B10 B200" xr:uid="{32D9B115-0404-4428-BAA6-0C85725D338F}">
      <formula1>0.208333333333333</formula1>
      <formula2>0.916666666666667</formula2>
    </dataValidation>
    <dataValidation type="decimal" allowBlank="1" showInputMessage="1" showErrorMessage="1" errorTitle="Superintendent Conference Days" error="Please enter the number of hours allocated as Superintendent's Conference Days, with a minimum of one hour per day.   " promptTitle="Enter Session Days" prompt="If you've allocated any Superintendent's Conference Day hours into this cell, please enter the correct number of session days into cell K9.  " sqref="M9" xr:uid="{9814FB7B-F826-4ABD-885E-0B41F7038F5D}">
      <formula1>1</formula1>
      <formula2>$G$6</formula2>
    </dataValidation>
    <dataValidation type="whole" allowBlank="1" showInputMessage="1" showErrorMessage="1" errorTitle="Session Days" error="Please enter the number of session days counted for Superintendent's Conference Days held in the last two days of August.  _x000a__x000a_Whole numbers only, between zero with a maximum of four.  " sqref="K9" xr:uid="{60EB0B68-2114-4E03-917A-939CA4BA3D24}">
      <formula1>0</formula1>
      <formula2>4</formula2>
    </dataValidation>
    <dataValidation type="time" allowBlank="1" showInputMessage="1" showErrorMessage="1" errorTitle="Enter Times" error="Please enter start and end times as they appear on a 12-hour AM/PM clock.  For example, 3:00 PM." promptTitle="Start and End Times" prompt="Please enter start and end times as they appear on a clock.  For example, 8:00 AM. " sqref="B11:C34 B36:C59 B61:C67 B69:C90" xr:uid="{B48F8A84-EE9D-490C-9CBF-BD91314C1147}">
      <formula1>0.208333333333333</formula1>
      <formula2>0.916666666666667</formula2>
    </dataValidation>
    <dataValidation type="decimal" allowBlank="1" showErrorMessage="1" errorTitle="Superintendent Conference Days" error="Please enter the number of hours allocated as Superintendent's Conference Days.  No less than one hour may be entered per day utilized._x000a__x000a_For example, enter 5.5 for five and a half hours." sqref="M10:M90 M92:M224" xr:uid="{E8C10A11-CD7D-4F15-B4DD-927DCAE47E96}">
      <formula1>1</formula1>
      <formula2>$G$6</formula2>
    </dataValidation>
    <dataValidation type="time" operator="greaterThan" allowBlank="1" showErrorMessage="1" errorTitle="Superintendent Conference Days" error="Please enter the time allocated as Superintendent's Conference Days, with a minimum of one hour per day.  For example, 5.5 hours would be 5:30.  " sqref="M225" xr:uid="{D5C9DB72-EAA4-4DD9-924A-BEA4F350511E}">
      <formula1>0.0416666666666667</formula1>
    </dataValidation>
  </dataValidations>
  <pageMargins left="0.25" right="0.25" top="0.75" bottom="0.75" header="0.3" footer="0.3"/>
  <pageSetup scale="54" fitToHeight="7" orientation="landscape" r:id="rId1"/>
  <headerFooter>
    <oddHeader>&amp;R&amp;5&amp;D &amp;T</oddHeader>
    <oddFooter>&amp;C&amp;P of &amp;N</oddFooter>
  </headerFooter>
  <ignoredErrors>
    <ignoredError sqref="A15 A20 A25 A30 A35 A40 A45 A50 A55 A60 A65 A70 A75 A80 A85 A90 A95 A100 A105 A110 A115 A120 A125 A130 A135 A140 A145 A150 A155 A160 A165 A170 A175 A180 A185 A190 A195 A200 A205 A210 A215 A220" formula="1"/>
    <ignoredError sqref="K9" unlockedFormula="1"/>
  </ignoredErrors>
  <drawing r:id="rId2"/>
  <legacyDrawing r:id="rId3"/>
  <oleObjects>
    <mc:AlternateContent xmlns:mc="http://schemas.openxmlformats.org/markup-compatibility/2006">
      <mc:Choice Requires="x14">
        <oleObject progId="Acrobat Document" dvAspect="DVASPECT_ICON" shapeId="4109" r:id="rId4">
          <objectPr defaultSize="0" autoPict="0" r:id="rId5">
            <anchor moveWithCells="1">
              <from>
                <xdr:col>0</xdr:col>
                <xdr:colOff>9525</xdr:colOff>
                <xdr:row>1</xdr:row>
                <xdr:rowOff>9525</xdr:rowOff>
              </from>
              <to>
                <xdr:col>0</xdr:col>
                <xdr:colOff>1104900</xdr:colOff>
                <xdr:row>1</xdr:row>
                <xdr:rowOff>647700</xdr:rowOff>
              </to>
            </anchor>
          </objectPr>
        </oleObject>
      </mc:Choice>
      <mc:Fallback>
        <oleObject progId="Acrobat Document" dvAspect="DVASPECT_ICON" shapeId="41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1757-5404-4704-BBDC-377512A2A96D}">
  <sheetPr>
    <pageSetUpPr fitToPage="1"/>
  </sheetPr>
  <dimension ref="A1:O228"/>
  <sheetViews>
    <sheetView tabSelected="1" zoomScale="85" zoomScaleNormal="85" workbookViewId="0">
      <pane xSplit="1" ySplit="8" topLeftCell="B9" activePane="bottomRight" state="frozen"/>
      <selection pane="topRight" activeCell="B1" sqref="B1"/>
      <selection pane="bottomLeft" activeCell="A9" sqref="A9"/>
      <selection pane="bottomRight" activeCell="B11" sqref="B11"/>
    </sheetView>
  </sheetViews>
  <sheetFormatPr defaultRowHeight="16.5" customHeight="1" x14ac:dyDescent="0.25"/>
  <cols>
    <col min="1" max="1" width="16.85546875" style="8" customWidth="1"/>
    <col min="2" max="3" width="12" style="4" customWidth="1"/>
    <col min="4" max="4" width="11" style="203" customWidth="1"/>
    <col min="5" max="5" width="11.7109375" style="201" customWidth="1"/>
    <col min="6" max="8" width="10.42578125" style="201" customWidth="1"/>
    <col min="9" max="9" width="12" style="5" customWidth="1"/>
    <col min="10" max="10" width="33.42578125" style="3" bestFit="1" customWidth="1"/>
    <col min="11" max="11" width="12.42578125" bestFit="1" customWidth="1"/>
    <col min="12" max="12" width="12.28515625" customWidth="1"/>
    <col min="13" max="13" width="17" customWidth="1"/>
    <col min="14" max="14" width="66.42578125" style="11" bestFit="1" customWidth="1"/>
  </cols>
  <sheetData>
    <row r="1" spans="1:15" ht="31.7" customHeight="1" thickBot="1" x14ac:dyDescent="0.4">
      <c r="A1" s="683" t="s">
        <v>84</v>
      </c>
      <c r="B1" s="684"/>
      <c r="C1" s="684"/>
      <c r="D1" s="684"/>
      <c r="E1" s="684"/>
      <c r="F1" s="684"/>
      <c r="G1" s="684"/>
      <c r="H1" s="684"/>
      <c r="I1" s="684"/>
      <c r="J1" s="684"/>
      <c r="K1" s="684"/>
      <c r="L1" s="684"/>
      <c r="M1" s="684"/>
      <c r="N1" s="685"/>
    </row>
    <row r="2" spans="1:15" ht="15" x14ac:dyDescent="0.25">
      <c r="A2" s="382"/>
      <c r="B2" s="383"/>
      <c r="C2" s="383"/>
      <c r="D2" s="384"/>
      <c r="E2" s="385"/>
      <c r="F2" s="385"/>
      <c r="G2" s="385"/>
      <c r="H2" s="385"/>
      <c r="I2" s="386"/>
      <c r="J2" s="386"/>
      <c r="K2" s="5"/>
      <c r="L2" s="5"/>
      <c r="M2" s="5"/>
      <c r="N2" s="387"/>
    </row>
    <row r="3" spans="1:15" ht="15" x14ac:dyDescent="0.25">
      <c r="A3" s="388" t="s">
        <v>30</v>
      </c>
      <c r="B3" s="679"/>
      <c r="C3" s="680"/>
      <c r="D3" s="680"/>
      <c r="E3" s="680"/>
      <c r="F3" s="680"/>
      <c r="G3" s="681"/>
      <c r="H3" s="385"/>
      <c r="I3" s="386"/>
      <c r="J3" s="386"/>
      <c r="K3" s="5"/>
      <c r="L3" s="5"/>
      <c r="M3" s="5"/>
      <c r="N3" s="387"/>
    </row>
    <row r="4" spans="1:15" ht="15" x14ac:dyDescent="0.25">
      <c r="A4" s="388" t="s">
        <v>29</v>
      </c>
      <c r="B4" s="679"/>
      <c r="C4" s="680"/>
      <c r="D4" s="680"/>
      <c r="E4" s="680"/>
      <c r="F4" s="680"/>
      <c r="G4" s="681"/>
      <c r="H4" s="385"/>
      <c r="I4" s="386"/>
      <c r="J4" s="386"/>
      <c r="K4" s="5" t="s">
        <v>20</v>
      </c>
      <c r="L4" s="5" t="s">
        <v>21</v>
      </c>
      <c r="M4" s="5" t="s">
        <v>38</v>
      </c>
      <c r="N4" s="15"/>
    </row>
    <row r="5" spans="1:15" ht="15.75" thickBot="1" x14ac:dyDescent="0.3">
      <c r="A5" s="388" t="s">
        <v>31</v>
      </c>
      <c r="B5" s="679"/>
      <c r="C5" s="680"/>
      <c r="D5" s="682"/>
      <c r="E5" s="680"/>
      <c r="F5" s="680"/>
      <c r="G5" s="681"/>
      <c r="H5" s="385"/>
      <c r="I5" s="386"/>
      <c r="J5" s="386"/>
      <c r="K5" s="5"/>
      <c r="L5" s="5"/>
      <c r="M5" s="5"/>
      <c r="N5" s="15"/>
    </row>
    <row r="6" spans="1:15" ht="30.75" thickBot="1" x14ac:dyDescent="0.3">
      <c r="A6" s="389" t="s">
        <v>32</v>
      </c>
      <c r="B6" s="390" t="s">
        <v>24</v>
      </c>
      <c r="C6" s="686" t="s">
        <v>23</v>
      </c>
      <c r="D6" s="391">
        <f>IF(B6="K-6",900,IF(B6="7-12",990,IF(B6="Half-K",450,"Please use the dropdown box to enter K-6, 7-12, or Half-K")))</f>
        <v>990</v>
      </c>
      <c r="E6" s="392" t="s">
        <v>39</v>
      </c>
      <c r="F6" s="393"/>
      <c r="G6" s="391">
        <f>MAX(MODE(D9:D222)*4,IF(B6="K-6",20,IF(B6="7-12",22,IF(B6="Half-K",10,"Please use the dropdown box to enter K-6, 7-12, or Half-K"))))</f>
        <v>22</v>
      </c>
      <c r="H6" s="385"/>
      <c r="I6" s="386"/>
      <c r="J6" s="386"/>
      <c r="K6" s="394">
        <f>ROUND(SUM(K9:K224),0)</f>
        <v>0</v>
      </c>
      <c r="L6" s="394">
        <f>ROUND(SUM(L9:L224),0)</f>
        <v>0</v>
      </c>
      <c r="M6" s="395">
        <f>ROUND(SUM(M9:M224),1)</f>
        <v>0</v>
      </c>
      <c r="N6" s="199" t="s">
        <v>76</v>
      </c>
    </row>
    <row r="7" spans="1:15" ht="15" x14ac:dyDescent="0.25">
      <c r="A7" s="396" t="s">
        <v>17</v>
      </c>
      <c r="B7" s="397" t="s">
        <v>16</v>
      </c>
      <c r="C7" s="397" t="s">
        <v>16</v>
      </c>
      <c r="D7" s="398" t="s">
        <v>17</v>
      </c>
      <c r="E7" s="399" t="s">
        <v>16</v>
      </c>
      <c r="F7" s="399" t="s">
        <v>16</v>
      </c>
      <c r="G7" s="399" t="s">
        <v>16</v>
      </c>
      <c r="H7" s="399" t="s">
        <v>16</v>
      </c>
      <c r="I7" s="396" t="s">
        <v>17</v>
      </c>
      <c r="J7" s="400" t="s">
        <v>16</v>
      </c>
      <c r="K7" s="396" t="s">
        <v>17</v>
      </c>
      <c r="L7" s="396" t="s">
        <v>17</v>
      </c>
      <c r="M7" s="400" t="s">
        <v>16</v>
      </c>
      <c r="N7" s="15"/>
    </row>
    <row r="8" spans="1:15" ht="45.75" thickBot="1" x14ac:dyDescent="0.3">
      <c r="A8" s="717" t="s">
        <v>0</v>
      </c>
      <c r="B8" s="715" t="s">
        <v>1</v>
      </c>
      <c r="C8" s="715" t="s">
        <v>2</v>
      </c>
      <c r="D8" s="718" t="s">
        <v>77</v>
      </c>
      <c r="E8" s="714" t="s">
        <v>14</v>
      </c>
      <c r="F8" s="714" t="s">
        <v>11</v>
      </c>
      <c r="G8" s="714" t="s">
        <v>15</v>
      </c>
      <c r="H8" s="714" t="s">
        <v>61</v>
      </c>
      <c r="I8" s="719" t="s">
        <v>4</v>
      </c>
      <c r="J8" s="715" t="s">
        <v>5</v>
      </c>
      <c r="K8" s="719" t="s">
        <v>6</v>
      </c>
      <c r="L8" s="719" t="s">
        <v>7</v>
      </c>
      <c r="M8" s="715" t="s">
        <v>78</v>
      </c>
      <c r="N8" s="716" t="s">
        <v>22</v>
      </c>
    </row>
    <row r="9" spans="1:15" ht="30.75" thickBot="1" x14ac:dyDescent="0.3">
      <c r="A9" s="401" t="s">
        <v>48</v>
      </c>
      <c r="B9" s="701"/>
      <c r="C9" s="702"/>
      <c r="D9" s="703"/>
      <c r="E9" s="704"/>
      <c r="F9" s="704"/>
      <c r="G9" s="704"/>
      <c r="H9" s="704"/>
      <c r="I9" s="702"/>
      <c r="J9" s="746" t="s">
        <v>25</v>
      </c>
      <c r="K9" s="721">
        <f>IF(I9+M9&gt;0,1,0)</f>
        <v>0</v>
      </c>
      <c r="L9" s="402">
        <f>M9</f>
        <v>0</v>
      </c>
      <c r="M9" s="403"/>
      <c r="N9" s="404" t="s">
        <v>37</v>
      </c>
      <c r="O9" s="9"/>
    </row>
    <row r="10" spans="1:15" s="205" customFormat="1" ht="16.5" customHeight="1" x14ac:dyDescent="0.25">
      <c r="A10" s="705">
        <v>43346</v>
      </c>
      <c r="B10" s="794" t="s">
        <v>10</v>
      </c>
      <c r="C10" s="795"/>
      <c r="D10" s="795"/>
      <c r="E10" s="795"/>
      <c r="F10" s="795"/>
      <c r="G10" s="795"/>
      <c r="H10" s="795"/>
      <c r="I10" s="814"/>
      <c r="J10" s="761" t="s">
        <v>79</v>
      </c>
      <c r="K10" s="762">
        <f t="shared" ref="K10:K73" si="0">IF(I10+M10&gt;0,1,0)</f>
        <v>0</v>
      </c>
      <c r="L10" s="405">
        <f>I10/60+M10</f>
        <v>0</v>
      </c>
      <c r="M10" s="678"/>
      <c r="N10" s="406"/>
      <c r="O10" s="207"/>
    </row>
    <row r="11" spans="1:15" ht="16.5" customHeight="1" x14ac:dyDescent="0.25">
      <c r="A11" s="407">
        <v>43347</v>
      </c>
      <c r="B11" s="413"/>
      <c r="C11" s="414"/>
      <c r="D11" s="438">
        <f>MAX(C11-B11,0)*24</f>
        <v>0</v>
      </c>
      <c r="E11" s="696"/>
      <c r="F11" s="697"/>
      <c r="G11" s="697"/>
      <c r="H11" s="698"/>
      <c r="I11" s="439">
        <f>MAX(D11*60-H11-F11-E11-G11,0)</f>
        <v>0</v>
      </c>
      <c r="J11" s="706"/>
      <c r="K11" s="410">
        <f t="shared" si="0"/>
        <v>0</v>
      </c>
      <c r="L11" s="405">
        <f t="shared" ref="L11:L74" si="1">I11/60+M11</f>
        <v>0</v>
      </c>
      <c r="M11" s="411"/>
      <c r="N11" s="412"/>
    </row>
    <row r="12" spans="1:15" ht="16.5" customHeight="1" x14ac:dyDescent="0.25">
      <c r="A12" s="407">
        <v>43348</v>
      </c>
      <c r="B12" s="413"/>
      <c r="C12" s="414"/>
      <c r="D12" s="408">
        <f t="shared" ref="D12:D75" si="2">MAX(C12-B12,0)*24</f>
        <v>0</v>
      </c>
      <c r="E12" s="415"/>
      <c r="F12" s="416"/>
      <c r="G12" s="416"/>
      <c r="H12" s="417"/>
      <c r="I12" s="409">
        <f t="shared" ref="I12:I75" si="3">MAX(D12*60-H12-F12-E12-G12,0)</f>
        <v>0</v>
      </c>
      <c r="J12" s="418"/>
      <c r="K12" s="410">
        <f t="shared" si="0"/>
        <v>0</v>
      </c>
      <c r="L12" s="405">
        <f t="shared" si="1"/>
        <v>0</v>
      </c>
      <c r="M12" s="411"/>
      <c r="N12" s="412"/>
      <c r="O12" s="10"/>
    </row>
    <row r="13" spans="1:15" ht="15" x14ac:dyDescent="0.25">
      <c r="A13" s="407">
        <v>43349</v>
      </c>
      <c r="B13" s="413"/>
      <c r="C13" s="414"/>
      <c r="D13" s="408">
        <f t="shared" si="2"/>
        <v>0</v>
      </c>
      <c r="E13" s="415"/>
      <c r="F13" s="416"/>
      <c r="G13" s="416"/>
      <c r="H13" s="417"/>
      <c r="I13" s="409">
        <f t="shared" si="3"/>
        <v>0</v>
      </c>
      <c r="J13" s="418"/>
      <c r="K13" s="410">
        <f t="shared" si="0"/>
        <v>0</v>
      </c>
      <c r="L13" s="405">
        <f t="shared" si="1"/>
        <v>0</v>
      </c>
      <c r="M13" s="411"/>
      <c r="N13" s="412"/>
      <c r="O13" s="10"/>
    </row>
    <row r="14" spans="1:15" ht="16.5" customHeight="1" thickBot="1" x14ac:dyDescent="0.3">
      <c r="A14" s="419">
        <v>43350</v>
      </c>
      <c r="B14" s="413"/>
      <c r="C14" s="414"/>
      <c r="D14" s="420">
        <f t="shared" si="2"/>
        <v>0</v>
      </c>
      <c r="E14" s="415"/>
      <c r="F14" s="416"/>
      <c r="G14" s="416"/>
      <c r="H14" s="417"/>
      <c r="I14" s="421">
        <f t="shared" si="3"/>
        <v>0</v>
      </c>
      <c r="J14" s="418"/>
      <c r="K14" s="422">
        <f t="shared" si="0"/>
        <v>0</v>
      </c>
      <c r="L14" s="423">
        <f t="shared" si="1"/>
        <v>0</v>
      </c>
      <c r="M14" s="411"/>
      <c r="N14" s="424"/>
      <c r="O14" s="10"/>
    </row>
    <row r="15" spans="1:15" ht="16.5" customHeight="1" x14ac:dyDescent="0.25">
      <c r="A15" s="425">
        <v>43353</v>
      </c>
      <c r="B15" s="413"/>
      <c r="C15" s="414"/>
      <c r="D15" s="426">
        <f t="shared" si="2"/>
        <v>0</v>
      </c>
      <c r="E15" s="415"/>
      <c r="F15" s="416"/>
      <c r="G15" s="416"/>
      <c r="H15" s="417"/>
      <c r="I15" s="427">
        <f t="shared" si="3"/>
        <v>0</v>
      </c>
      <c r="J15" s="418"/>
      <c r="K15" s="428">
        <f t="shared" si="0"/>
        <v>0</v>
      </c>
      <c r="L15" s="429">
        <f t="shared" si="1"/>
        <v>0</v>
      </c>
      <c r="M15" s="411"/>
      <c r="N15" s="430"/>
    </row>
    <row r="16" spans="1:15" ht="16.5" customHeight="1" x14ac:dyDescent="0.25">
      <c r="A16" s="407">
        <v>43354</v>
      </c>
      <c r="B16" s="413"/>
      <c r="C16" s="414"/>
      <c r="D16" s="408">
        <f t="shared" si="2"/>
        <v>0</v>
      </c>
      <c r="E16" s="415"/>
      <c r="F16" s="416"/>
      <c r="G16" s="416"/>
      <c r="H16" s="417"/>
      <c r="I16" s="409">
        <f t="shared" si="3"/>
        <v>0</v>
      </c>
      <c r="J16" s="418"/>
      <c r="K16" s="410">
        <f t="shared" si="0"/>
        <v>0</v>
      </c>
      <c r="L16" s="405">
        <f t="shared" si="1"/>
        <v>0</v>
      </c>
      <c r="M16" s="411"/>
      <c r="N16" s="412"/>
    </row>
    <row r="17" spans="1:14" ht="16.5" customHeight="1" x14ac:dyDescent="0.25">
      <c r="A17" s="407">
        <v>43355</v>
      </c>
      <c r="B17" s="413"/>
      <c r="C17" s="414"/>
      <c r="D17" s="408">
        <f t="shared" si="2"/>
        <v>0</v>
      </c>
      <c r="E17" s="415"/>
      <c r="F17" s="416"/>
      <c r="G17" s="416"/>
      <c r="H17" s="417"/>
      <c r="I17" s="409">
        <f t="shared" si="3"/>
        <v>0</v>
      </c>
      <c r="J17" s="418"/>
      <c r="K17" s="410">
        <f t="shared" si="0"/>
        <v>0</v>
      </c>
      <c r="L17" s="405">
        <f t="shared" si="1"/>
        <v>0</v>
      </c>
      <c r="M17" s="411"/>
      <c r="N17" s="412"/>
    </row>
    <row r="18" spans="1:14" ht="16.5" customHeight="1" x14ac:dyDescent="0.25">
      <c r="A18" s="407">
        <v>43356</v>
      </c>
      <c r="B18" s="413"/>
      <c r="C18" s="414"/>
      <c r="D18" s="408">
        <f t="shared" si="2"/>
        <v>0</v>
      </c>
      <c r="E18" s="415"/>
      <c r="F18" s="416"/>
      <c r="G18" s="416"/>
      <c r="H18" s="417"/>
      <c r="I18" s="409">
        <f t="shared" si="3"/>
        <v>0</v>
      </c>
      <c r="J18" s="418"/>
      <c r="K18" s="410">
        <f t="shared" si="0"/>
        <v>0</v>
      </c>
      <c r="L18" s="405">
        <f t="shared" si="1"/>
        <v>0</v>
      </c>
      <c r="M18" s="411"/>
      <c r="N18" s="412"/>
    </row>
    <row r="19" spans="1:14" ht="16.5" customHeight="1" thickBot="1" x14ac:dyDescent="0.3">
      <c r="A19" s="431">
        <v>43357</v>
      </c>
      <c r="B19" s="413"/>
      <c r="C19" s="414"/>
      <c r="D19" s="432">
        <f t="shared" si="2"/>
        <v>0</v>
      </c>
      <c r="E19" s="415"/>
      <c r="F19" s="416"/>
      <c r="G19" s="416"/>
      <c r="H19" s="417"/>
      <c r="I19" s="433">
        <f t="shared" si="3"/>
        <v>0</v>
      </c>
      <c r="J19" s="418"/>
      <c r="K19" s="434">
        <f t="shared" si="0"/>
        <v>0</v>
      </c>
      <c r="L19" s="435">
        <f t="shared" si="1"/>
        <v>0</v>
      </c>
      <c r="M19" s="411"/>
      <c r="N19" s="436"/>
    </row>
    <row r="20" spans="1:14" ht="16.5" customHeight="1" x14ac:dyDescent="0.25">
      <c r="A20" s="437">
        <v>43360</v>
      </c>
      <c r="B20" s="413"/>
      <c r="C20" s="414"/>
      <c r="D20" s="438">
        <f t="shared" si="2"/>
        <v>0</v>
      </c>
      <c r="E20" s="415"/>
      <c r="F20" s="416"/>
      <c r="G20" s="416"/>
      <c r="H20" s="417"/>
      <c r="I20" s="439">
        <f t="shared" si="3"/>
        <v>0</v>
      </c>
      <c r="J20" s="418"/>
      <c r="K20" s="440">
        <f t="shared" si="0"/>
        <v>0</v>
      </c>
      <c r="L20" s="441">
        <f t="shared" si="1"/>
        <v>0</v>
      </c>
      <c r="M20" s="411"/>
      <c r="N20" s="406"/>
    </row>
    <row r="21" spans="1:14" ht="16.5" customHeight="1" x14ac:dyDescent="0.25">
      <c r="A21" s="407">
        <v>43361</v>
      </c>
      <c r="B21" s="413"/>
      <c r="C21" s="414"/>
      <c r="D21" s="408">
        <f t="shared" si="2"/>
        <v>0</v>
      </c>
      <c r="E21" s="415"/>
      <c r="F21" s="416"/>
      <c r="G21" s="416"/>
      <c r="H21" s="417"/>
      <c r="I21" s="409">
        <f t="shared" si="3"/>
        <v>0</v>
      </c>
      <c r="J21" s="418"/>
      <c r="K21" s="410">
        <f t="shared" si="0"/>
        <v>0</v>
      </c>
      <c r="L21" s="405">
        <f t="shared" si="1"/>
        <v>0</v>
      </c>
      <c r="M21" s="411"/>
      <c r="N21" s="412"/>
    </row>
    <row r="22" spans="1:14" ht="16.5" customHeight="1" x14ac:dyDescent="0.25">
      <c r="A22" s="407">
        <v>43362</v>
      </c>
      <c r="B22" s="413"/>
      <c r="C22" s="414"/>
      <c r="D22" s="408">
        <f t="shared" si="2"/>
        <v>0</v>
      </c>
      <c r="E22" s="415"/>
      <c r="F22" s="416"/>
      <c r="G22" s="416"/>
      <c r="H22" s="417"/>
      <c r="I22" s="409">
        <f t="shared" si="3"/>
        <v>0</v>
      </c>
      <c r="J22" s="418"/>
      <c r="K22" s="410">
        <f t="shared" si="0"/>
        <v>0</v>
      </c>
      <c r="L22" s="405">
        <f t="shared" si="1"/>
        <v>0</v>
      </c>
      <c r="M22" s="411"/>
      <c r="N22" s="412"/>
    </row>
    <row r="23" spans="1:14" ht="16.5" customHeight="1" x14ac:dyDescent="0.25">
      <c r="A23" s="407">
        <v>43363</v>
      </c>
      <c r="B23" s="413"/>
      <c r="C23" s="414"/>
      <c r="D23" s="408">
        <f t="shared" si="2"/>
        <v>0</v>
      </c>
      <c r="E23" s="415"/>
      <c r="F23" s="416"/>
      <c r="G23" s="416"/>
      <c r="H23" s="417"/>
      <c r="I23" s="409">
        <f t="shared" si="3"/>
        <v>0</v>
      </c>
      <c r="J23" s="418"/>
      <c r="K23" s="410">
        <f t="shared" si="0"/>
        <v>0</v>
      </c>
      <c r="L23" s="405">
        <f t="shared" si="1"/>
        <v>0</v>
      </c>
      <c r="M23" s="411"/>
      <c r="N23" s="412"/>
    </row>
    <row r="24" spans="1:14" ht="16.5" customHeight="1" thickBot="1" x14ac:dyDescent="0.3">
      <c r="A24" s="419">
        <v>43364</v>
      </c>
      <c r="B24" s="413"/>
      <c r="C24" s="414"/>
      <c r="D24" s="420">
        <f t="shared" si="2"/>
        <v>0</v>
      </c>
      <c r="E24" s="415"/>
      <c r="F24" s="416"/>
      <c r="G24" s="416"/>
      <c r="H24" s="417"/>
      <c r="I24" s="421">
        <f t="shared" si="3"/>
        <v>0</v>
      </c>
      <c r="J24" s="418"/>
      <c r="K24" s="422">
        <f t="shared" si="0"/>
        <v>0</v>
      </c>
      <c r="L24" s="423">
        <f t="shared" si="1"/>
        <v>0</v>
      </c>
      <c r="M24" s="411"/>
      <c r="N24" s="424"/>
    </row>
    <row r="25" spans="1:14" ht="16.5" customHeight="1" x14ac:dyDescent="0.25">
      <c r="A25" s="425">
        <v>43367</v>
      </c>
      <c r="B25" s="413"/>
      <c r="C25" s="414"/>
      <c r="D25" s="426">
        <f t="shared" si="2"/>
        <v>0</v>
      </c>
      <c r="E25" s="415"/>
      <c r="F25" s="416"/>
      <c r="G25" s="416"/>
      <c r="H25" s="417"/>
      <c r="I25" s="427">
        <f t="shared" si="3"/>
        <v>0</v>
      </c>
      <c r="J25" s="418"/>
      <c r="K25" s="442">
        <f t="shared" si="0"/>
        <v>0</v>
      </c>
      <c r="L25" s="443">
        <f t="shared" si="1"/>
        <v>0</v>
      </c>
      <c r="M25" s="411"/>
      <c r="N25" s="430"/>
    </row>
    <row r="26" spans="1:14" ht="16.5" customHeight="1" x14ac:dyDescent="0.25">
      <c r="A26" s="407">
        <v>43368</v>
      </c>
      <c r="B26" s="413"/>
      <c r="C26" s="414"/>
      <c r="D26" s="408">
        <f t="shared" si="2"/>
        <v>0</v>
      </c>
      <c r="E26" s="415"/>
      <c r="F26" s="416"/>
      <c r="G26" s="416"/>
      <c r="H26" s="417"/>
      <c r="I26" s="409">
        <f t="shared" si="3"/>
        <v>0</v>
      </c>
      <c r="J26" s="418"/>
      <c r="K26" s="410">
        <f t="shared" si="0"/>
        <v>0</v>
      </c>
      <c r="L26" s="405">
        <f t="shared" si="1"/>
        <v>0</v>
      </c>
      <c r="M26" s="411"/>
      <c r="N26" s="412"/>
    </row>
    <row r="27" spans="1:14" ht="16.5" customHeight="1" x14ac:dyDescent="0.25">
      <c r="A27" s="407">
        <v>43369</v>
      </c>
      <c r="B27" s="413"/>
      <c r="C27" s="414"/>
      <c r="D27" s="408">
        <f t="shared" si="2"/>
        <v>0</v>
      </c>
      <c r="E27" s="415"/>
      <c r="F27" s="416"/>
      <c r="G27" s="416"/>
      <c r="H27" s="417"/>
      <c r="I27" s="409">
        <f t="shared" si="3"/>
        <v>0</v>
      </c>
      <c r="J27" s="418"/>
      <c r="K27" s="410">
        <f t="shared" si="0"/>
        <v>0</v>
      </c>
      <c r="L27" s="405">
        <f t="shared" si="1"/>
        <v>0</v>
      </c>
      <c r="M27" s="411"/>
      <c r="N27" s="412"/>
    </row>
    <row r="28" spans="1:14" ht="16.5" customHeight="1" x14ac:dyDescent="0.25">
      <c r="A28" s="407">
        <v>43370</v>
      </c>
      <c r="B28" s="413"/>
      <c r="C28" s="414"/>
      <c r="D28" s="408">
        <f t="shared" si="2"/>
        <v>0</v>
      </c>
      <c r="E28" s="415"/>
      <c r="F28" s="416"/>
      <c r="G28" s="416"/>
      <c r="H28" s="417"/>
      <c r="I28" s="409">
        <f t="shared" si="3"/>
        <v>0</v>
      </c>
      <c r="J28" s="418"/>
      <c r="K28" s="410">
        <f t="shared" si="0"/>
        <v>0</v>
      </c>
      <c r="L28" s="405">
        <f t="shared" si="1"/>
        <v>0</v>
      </c>
      <c r="M28" s="411"/>
      <c r="N28" s="412"/>
    </row>
    <row r="29" spans="1:14" ht="16.5" customHeight="1" thickBot="1" x14ac:dyDescent="0.3">
      <c r="A29" s="431">
        <v>43371</v>
      </c>
      <c r="B29" s="413"/>
      <c r="C29" s="414"/>
      <c r="D29" s="432">
        <f t="shared" si="2"/>
        <v>0</v>
      </c>
      <c r="E29" s="415"/>
      <c r="F29" s="416"/>
      <c r="G29" s="416"/>
      <c r="H29" s="417"/>
      <c r="I29" s="433">
        <f t="shared" si="3"/>
        <v>0</v>
      </c>
      <c r="J29" s="418"/>
      <c r="K29" s="434">
        <f t="shared" si="0"/>
        <v>0</v>
      </c>
      <c r="L29" s="435">
        <f t="shared" si="1"/>
        <v>0</v>
      </c>
      <c r="M29" s="411"/>
      <c r="N29" s="436"/>
    </row>
    <row r="30" spans="1:14" ht="16.5" customHeight="1" x14ac:dyDescent="0.25">
      <c r="A30" s="444">
        <v>43374</v>
      </c>
      <c r="B30" s="413"/>
      <c r="C30" s="414"/>
      <c r="D30" s="445">
        <f t="shared" si="2"/>
        <v>0</v>
      </c>
      <c r="E30" s="415"/>
      <c r="F30" s="416"/>
      <c r="G30" s="416"/>
      <c r="H30" s="417"/>
      <c r="I30" s="446">
        <f t="shared" si="3"/>
        <v>0</v>
      </c>
      <c r="J30" s="418"/>
      <c r="K30" s="447">
        <f t="shared" si="0"/>
        <v>0</v>
      </c>
      <c r="L30" s="448">
        <f t="shared" si="1"/>
        <v>0</v>
      </c>
      <c r="M30" s="411"/>
      <c r="N30" s="449"/>
    </row>
    <row r="31" spans="1:14" ht="16.5" customHeight="1" x14ac:dyDescent="0.25">
      <c r="A31" s="450">
        <v>43375</v>
      </c>
      <c r="B31" s="413"/>
      <c r="C31" s="414"/>
      <c r="D31" s="451">
        <f t="shared" si="2"/>
        <v>0</v>
      </c>
      <c r="E31" s="415"/>
      <c r="F31" s="416"/>
      <c r="G31" s="416"/>
      <c r="H31" s="417"/>
      <c r="I31" s="452">
        <f t="shared" si="3"/>
        <v>0</v>
      </c>
      <c r="J31" s="418"/>
      <c r="K31" s="453">
        <f t="shared" si="0"/>
        <v>0</v>
      </c>
      <c r="L31" s="454">
        <f t="shared" si="1"/>
        <v>0</v>
      </c>
      <c r="M31" s="411"/>
      <c r="N31" s="455"/>
    </row>
    <row r="32" spans="1:14" ht="16.5" customHeight="1" x14ac:dyDescent="0.25">
      <c r="A32" s="450">
        <v>43376</v>
      </c>
      <c r="B32" s="413"/>
      <c r="C32" s="414"/>
      <c r="D32" s="451">
        <f t="shared" si="2"/>
        <v>0</v>
      </c>
      <c r="E32" s="415"/>
      <c r="F32" s="416"/>
      <c r="G32" s="416"/>
      <c r="H32" s="417"/>
      <c r="I32" s="452">
        <f t="shared" si="3"/>
        <v>0</v>
      </c>
      <c r="J32" s="418"/>
      <c r="K32" s="453">
        <f t="shared" si="0"/>
        <v>0</v>
      </c>
      <c r="L32" s="454">
        <f t="shared" si="1"/>
        <v>0</v>
      </c>
      <c r="M32" s="411"/>
      <c r="N32" s="455"/>
    </row>
    <row r="33" spans="1:14" ht="16.5" customHeight="1" x14ac:dyDescent="0.25">
      <c r="A33" s="450">
        <v>43377</v>
      </c>
      <c r="B33" s="413"/>
      <c r="C33" s="414"/>
      <c r="D33" s="451">
        <f t="shared" si="2"/>
        <v>0</v>
      </c>
      <c r="E33" s="415"/>
      <c r="F33" s="416"/>
      <c r="G33" s="416"/>
      <c r="H33" s="417"/>
      <c r="I33" s="452">
        <f t="shared" si="3"/>
        <v>0</v>
      </c>
      <c r="J33" s="418"/>
      <c r="K33" s="453">
        <f t="shared" si="0"/>
        <v>0</v>
      </c>
      <c r="L33" s="454">
        <f t="shared" si="1"/>
        <v>0</v>
      </c>
      <c r="M33" s="411"/>
      <c r="N33" s="455"/>
    </row>
    <row r="34" spans="1:14" ht="16.5" customHeight="1" thickBot="1" x14ac:dyDescent="0.3">
      <c r="A34" s="456">
        <v>43378</v>
      </c>
      <c r="B34" s="413"/>
      <c r="C34" s="414"/>
      <c r="D34" s="459">
        <f t="shared" si="2"/>
        <v>0</v>
      </c>
      <c r="E34" s="460"/>
      <c r="F34" s="461"/>
      <c r="G34" s="461"/>
      <c r="H34" s="462"/>
      <c r="I34" s="463">
        <f t="shared" si="3"/>
        <v>0</v>
      </c>
      <c r="J34" s="464"/>
      <c r="K34" s="465">
        <f t="shared" si="0"/>
        <v>0</v>
      </c>
      <c r="L34" s="466">
        <f t="shared" si="1"/>
        <v>0</v>
      </c>
      <c r="M34" s="467"/>
      <c r="N34" s="468"/>
    </row>
    <row r="35" spans="1:14" s="205" customFormat="1" ht="16.5" customHeight="1" x14ac:dyDescent="0.25">
      <c r="A35" s="359">
        <v>43381</v>
      </c>
      <c r="B35" s="796" t="s">
        <v>10</v>
      </c>
      <c r="C35" s="797"/>
      <c r="D35" s="797"/>
      <c r="E35" s="797"/>
      <c r="F35" s="797"/>
      <c r="G35" s="797"/>
      <c r="H35" s="797"/>
      <c r="I35" s="797"/>
      <c r="J35" s="748" t="s">
        <v>65</v>
      </c>
      <c r="K35" s="763">
        <f t="shared" si="0"/>
        <v>0</v>
      </c>
      <c r="L35" s="764">
        <f t="shared" si="1"/>
        <v>0</v>
      </c>
      <c r="M35" s="735"/>
      <c r="N35" s="480"/>
    </row>
    <row r="36" spans="1:14" ht="16.5" customHeight="1" x14ac:dyDescent="0.25">
      <c r="A36" s="450">
        <v>43382</v>
      </c>
      <c r="B36" s="413"/>
      <c r="C36" s="414"/>
      <c r="D36" s="445">
        <f t="shared" si="2"/>
        <v>0</v>
      </c>
      <c r="E36" s="696"/>
      <c r="F36" s="697"/>
      <c r="G36" s="697"/>
      <c r="H36" s="698"/>
      <c r="I36" s="446">
        <f t="shared" si="3"/>
        <v>0</v>
      </c>
      <c r="J36" s="706"/>
      <c r="K36" s="453">
        <f t="shared" si="0"/>
        <v>0</v>
      </c>
      <c r="L36" s="454">
        <f t="shared" si="1"/>
        <v>0</v>
      </c>
      <c r="M36" s="771"/>
      <c r="N36" s="455"/>
    </row>
    <row r="37" spans="1:14" ht="16.5" customHeight="1" x14ac:dyDescent="0.25">
      <c r="A37" s="450">
        <v>43383</v>
      </c>
      <c r="B37" s="413"/>
      <c r="C37" s="414"/>
      <c r="D37" s="451">
        <f t="shared" si="2"/>
        <v>0</v>
      </c>
      <c r="E37" s="415"/>
      <c r="F37" s="416"/>
      <c r="G37" s="416"/>
      <c r="H37" s="417"/>
      <c r="I37" s="452">
        <f t="shared" si="3"/>
        <v>0</v>
      </c>
      <c r="J37" s="418"/>
      <c r="K37" s="453">
        <f t="shared" si="0"/>
        <v>0</v>
      </c>
      <c r="L37" s="454">
        <f t="shared" si="1"/>
        <v>0</v>
      </c>
      <c r="M37" s="411"/>
      <c r="N37" s="455"/>
    </row>
    <row r="38" spans="1:14" ht="16.5" customHeight="1" x14ac:dyDescent="0.25">
      <c r="A38" s="450">
        <v>43384</v>
      </c>
      <c r="B38" s="413"/>
      <c r="C38" s="414"/>
      <c r="D38" s="451">
        <f t="shared" si="2"/>
        <v>0</v>
      </c>
      <c r="E38" s="415"/>
      <c r="F38" s="416"/>
      <c r="G38" s="416"/>
      <c r="H38" s="417"/>
      <c r="I38" s="452">
        <f t="shared" si="3"/>
        <v>0</v>
      </c>
      <c r="J38" s="418"/>
      <c r="K38" s="453">
        <f t="shared" si="0"/>
        <v>0</v>
      </c>
      <c r="L38" s="454">
        <f t="shared" si="1"/>
        <v>0</v>
      </c>
      <c r="M38" s="411"/>
      <c r="N38" s="455"/>
    </row>
    <row r="39" spans="1:14" ht="16.5" customHeight="1" thickBot="1" x14ac:dyDescent="0.3">
      <c r="A39" s="469">
        <v>43385</v>
      </c>
      <c r="B39" s="413"/>
      <c r="C39" s="414"/>
      <c r="D39" s="470">
        <f t="shared" si="2"/>
        <v>0</v>
      </c>
      <c r="E39" s="415"/>
      <c r="F39" s="416"/>
      <c r="G39" s="416"/>
      <c r="H39" s="417"/>
      <c r="I39" s="471">
        <f t="shared" si="3"/>
        <v>0</v>
      </c>
      <c r="J39" s="418"/>
      <c r="K39" s="472">
        <f t="shared" si="0"/>
        <v>0</v>
      </c>
      <c r="L39" s="473">
        <f t="shared" si="1"/>
        <v>0</v>
      </c>
      <c r="M39" s="411"/>
      <c r="N39" s="474"/>
    </row>
    <row r="40" spans="1:14" ht="16.5" customHeight="1" x14ac:dyDescent="0.25">
      <c r="A40" s="475">
        <v>43388</v>
      </c>
      <c r="B40" s="413"/>
      <c r="C40" s="414"/>
      <c r="D40" s="476">
        <f t="shared" si="2"/>
        <v>0</v>
      </c>
      <c r="E40" s="415"/>
      <c r="F40" s="416"/>
      <c r="G40" s="416"/>
      <c r="H40" s="417"/>
      <c r="I40" s="477">
        <f t="shared" si="3"/>
        <v>0</v>
      </c>
      <c r="J40" s="418"/>
      <c r="K40" s="478">
        <f t="shared" si="0"/>
        <v>0</v>
      </c>
      <c r="L40" s="479">
        <f t="shared" si="1"/>
        <v>0</v>
      </c>
      <c r="M40" s="411"/>
      <c r="N40" s="480"/>
    </row>
    <row r="41" spans="1:14" ht="16.5" customHeight="1" x14ac:dyDescent="0.25">
      <c r="A41" s="450">
        <v>43389</v>
      </c>
      <c r="B41" s="413"/>
      <c r="C41" s="414"/>
      <c r="D41" s="451">
        <f t="shared" si="2"/>
        <v>0</v>
      </c>
      <c r="E41" s="415"/>
      <c r="F41" s="416"/>
      <c r="G41" s="416"/>
      <c r="H41" s="417"/>
      <c r="I41" s="452">
        <f t="shared" si="3"/>
        <v>0</v>
      </c>
      <c r="J41" s="418"/>
      <c r="K41" s="453">
        <f t="shared" si="0"/>
        <v>0</v>
      </c>
      <c r="L41" s="454">
        <f t="shared" si="1"/>
        <v>0</v>
      </c>
      <c r="M41" s="411"/>
      <c r="N41" s="455"/>
    </row>
    <row r="42" spans="1:14" ht="16.5" customHeight="1" x14ac:dyDescent="0.25">
      <c r="A42" s="450">
        <v>43390</v>
      </c>
      <c r="B42" s="413"/>
      <c r="C42" s="414"/>
      <c r="D42" s="451">
        <f t="shared" si="2"/>
        <v>0</v>
      </c>
      <c r="E42" s="415"/>
      <c r="F42" s="416"/>
      <c r="G42" s="416"/>
      <c r="H42" s="417"/>
      <c r="I42" s="452">
        <f t="shared" si="3"/>
        <v>0</v>
      </c>
      <c r="J42" s="418"/>
      <c r="K42" s="453">
        <f t="shared" si="0"/>
        <v>0</v>
      </c>
      <c r="L42" s="454">
        <f t="shared" si="1"/>
        <v>0</v>
      </c>
      <c r="M42" s="411"/>
      <c r="N42" s="455"/>
    </row>
    <row r="43" spans="1:14" ht="16.5" customHeight="1" x14ac:dyDescent="0.25">
      <c r="A43" s="450">
        <v>43391</v>
      </c>
      <c r="B43" s="413"/>
      <c r="C43" s="414"/>
      <c r="D43" s="451">
        <f t="shared" si="2"/>
        <v>0</v>
      </c>
      <c r="E43" s="415"/>
      <c r="F43" s="416"/>
      <c r="G43" s="416"/>
      <c r="H43" s="417"/>
      <c r="I43" s="452">
        <f t="shared" si="3"/>
        <v>0</v>
      </c>
      <c r="J43" s="418"/>
      <c r="K43" s="453">
        <f t="shared" si="0"/>
        <v>0</v>
      </c>
      <c r="L43" s="454">
        <f t="shared" si="1"/>
        <v>0</v>
      </c>
      <c r="M43" s="411"/>
      <c r="N43" s="455"/>
    </row>
    <row r="44" spans="1:14" ht="16.5" customHeight="1" thickBot="1" x14ac:dyDescent="0.3">
      <c r="A44" s="469">
        <v>43392</v>
      </c>
      <c r="B44" s="413"/>
      <c r="C44" s="414"/>
      <c r="D44" s="470">
        <f t="shared" si="2"/>
        <v>0</v>
      </c>
      <c r="E44" s="415"/>
      <c r="F44" s="416"/>
      <c r="G44" s="416"/>
      <c r="H44" s="417"/>
      <c r="I44" s="471">
        <f t="shared" si="3"/>
        <v>0</v>
      </c>
      <c r="J44" s="418"/>
      <c r="K44" s="472">
        <f t="shared" si="0"/>
        <v>0</v>
      </c>
      <c r="L44" s="473">
        <f t="shared" si="1"/>
        <v>0</v>
      </c>
      <c r="M44" s="411"/>
      <c r="N44" s="474"/>
    </row>
    <row r="45" spans="1:14" ht="16.5" customHeight="1" x14ac:dyDescent="0.25">
      <c r="A45" s="444">
        <v>43395</v>
      </c>
      <c r="B45" s="413"/>
      <c r="C45" s="414"/>
      <c r="D45" s="445">
        <f t="shared" si="2"/>
        <v>0</v>
      </c>
      <c r="E45" s="415"/>
      <c r="F45" s="416"/>
      <c r="G45" s="416"/>
      <c r="H45" s="417"/>
      <c r="I45" s="446">
        <f t="shared" si="3"/>
        <v>0</v>
      </c>
      <c r="J45" s="418"/>
      <c r="K45" s="447">
        <f t="shared" si="0"/>
        <v>0</v>
      </c>
      <c r="L45" s="448">
        <f t="shared" si="1"/>
        <v>0</v>
      </c>
      <c r="M45" s="411"/>
      <c r="N45" s="449"/>
    </row>
    <row r="46" spans="1:14" ht="16.5" customHeight="1" x14ac:dyDescent="0.25">
      <c r="A46" s="450">
        <v>43396</v>
      </c>
      <c r="B46" s="413"/>
      <c r="C46" s="414"/>
      <c r="D46" s="451">
        <f t="shared" si="2"/>
        <v>0</v>
      </c>
      <c r="E46" s="415"/>
      <c r="F46" s="416"/>
      <c r="G46" s="416"/>
      <c r="H46" s="417"/>
      <c r="I46" s="452">
        <f t="shared" si="3"/>
        <v>0</v>
      </c>
      <c r="J46" s="418"/>
      <c r="K46" s="453">
        <f t="shared" si="0"/>
        <v>0</v>
      </c>
      <c r="L46" s="454">
        <f t="shared" si="1"/>
        <v>0</v>
      </c>
      <c r="M46" s="411"/>
      <c r="N46" s="455"/>
    </row>
    <row r="47" spans="1:14" ht="16.5" customHeight="1" x14ac:dyDescent="0.25">
      <c r="A47" s="450">
        <v>43397</v>
      </c>
      <c r="B47" s="413"/>
      <c r="C47" s="414"/>
      <c r="D47" s="451">
        <f t="shared" si="2"/>
        <v>0</v>
      </c>
      <c r="E47" s="415"/>
      <c r="F47" s="416"/>
      <c r="G47" s="416"/>
      <c r="H47" s="417"/>
      <c r="I47" s="452">
        <f t="shared" si="3"/>
        <v>0</v>
      </c>
      <c r="J47" s="418"/>
      <c r="K47" s="453">
        <f t="shared" si="0"/>
        <v>0</v>
      </c>
      <c r="L47" s="454">
        <f t="shared" si="1"/>
        <v>0</v>
      </c>
      <c r="M47" s="411"/>
      <c r="N47" s="455"/>
    </row>
    <row r="48" spans="1:14" ht="16.5" customHeight="1" x14ac:dyDescent="0.25">
      <c r="A48" s="450">
        <v>43398</v>
      </c>
      <c r="B48" s="413"/>
      <c r="C48" s="414"/>
      <c r="D48" s="451">
        <f t="shared" si="2"/>
        <v>0</v>
      </c>
      <c r="E48" s="415"/>
      <c r="F48" s="416"/>
      <c r="G48" s="416"/>
      <c r="H48" s="417"/>
      <c r="I48" s="452">
        <f t="shared" si="3"/>
        <v>0</v>
      </c>
      <c r="J48" s="418"/>
      <c r="K48" s="453">
        <f t="shared" si="0"/>
        <v>0</v>
      </c>
      <c r="L48" s="454">
        <f t="shared" si="1"/>
        <v>0</v>
      </c>
      <c r="M48" s="411"/>
      <c r="N48" s="455"/>
    </row>
    <row r="49" spans="1:14" ht="16.5" customHeight="1" thickBot="1" x14ac:dyDescent="0.3">
      <c r="A49" s="456">
        <v>43399</v>
      </c>
      <c r="B49" s="413"/>
      <c r="C49" s="414"/>
      <c r="D49" s="459">
        <f t="shared" si="2"/>
        <v>0</v>
      </c>
      <c r="E49" s="415"/>
      <c r="F49" s="416"/>
      <c r="G49" s="416"/>
      <c r="H49" s="417"/>
      <c r="I49" s="463">
        <f t="shared" si="3"/>
        <v>0</v>
      </c>
      <c r="J49" s="418"/>
      <c r="K49" s="465">
        <f t="shared" si="0"/>
        <v>0</v>
      </c>
      <c r="L49" s="466">
        <f t="shared" si="1"/>
        <v>0</v>
      </c>
      <c r="M49" s="411"/>
      <c r="N49" s="468"/>
    </row>
    <row r="50" spans="1:14" ht="16.5" customHeight="1" x14ac:dyDescent="0.25">
      <c r="A50" s="475">
        <v>43402</v>
      </c>
      <c r="B50" s="413"/>
      <c r="C50" s="414"/>
      <c r="D50" s="476">
        <f t="shared" si="2"/>
        <v>0</v>
      </c>
      <c r="E50" s="415"/>
      <c r="F50" s="416"/>
      <c r="G50" s="416"/>
      <c r="H50" s="417"/>
      <c r="I50" s="477">
        <f t="shared" si="3"/>
        <v>0</v>
      </c>
      <c r="J50" s="418"/>
      <c r="K50" s="478">
        <f t="shared" si="0"/>
        <v>0</v>
      </c>
      <c r="L50" s="479">
        <f t="shared" si="1"/>
        <v>0</v>
      </c>
      <c r="M50" s="411"/>
      <c r="N50" s="480"/>
    </row>
    <row r="51" spans="1:14" ht="16.5" customHeight="1" x14ac:dyDescent="0.25">
      <c r="A51" s="450">
        <v>43403</v>
      </c>
      <c r="B51" s="413"/>
      <c r="C51" s="414"/>
      <c r="D51" s="451">
        <f t="shared" si="2"/>
        <v>0</v>
      </c>
      <c r="E51" s="415"/>
      <c r="F51" s="416"/>
      <c r="G51" s="416"/>
      <c r="H51" s="417"/>
      <c r="I51" s="452">
        <f t="shared" si="3"/>
        <v>0</v>
      </c>
      <c r="J51" s="418"/>
      <c r="K51" s="453">
        <f t="shared" si="0"/>
        <v>0</v>
      </c>
      <c r="L51" s="454">
        <f t="shared" si="1"/>
        <v>0</v>
      </c>
      <c r="M51" s="411"/>
      <c r="N51" s="455"/>
    </row>
    <row r="52" spans="1:14" ht="16.5" customHeight="1" x14ac:dyDescent="0.25">
      <c r="A52" s="450">
        <v>43404</v>
      </c>
      <c r="B52" s="413"/>
      <c r="C52" s="414"/>
      <c r="D52" s="451">
        <f t="shared" si="2"/>
        <v>0</v>
      </c>
      <c r="E52" s="415"/>
      <c r="F52" s="416"/>
      <c r="G52" s="416"/>
      <c r="H52" s="417"/>
      <c r="I52" s="452">
        <f t="shared" si="3"/>
        <v>0</v>
      </c>
      <c r="J52" s="418"/>
      <c r="K52" s="453">
        <f t="shared" si="0"/>
        <v>0</v>
      </c>
      <c r="L52" s="454">
        <f t="shared" si="1"/>
        <v>0</v>
      </c>
      <c r="M52" s="411"/>
      <c r="N52" s="455"/>
    </row>
    <row r="53" spans="1:14" ht="16.5" customHeight="1" x14ac:dyDescent="0.25">
      <c r="A53" s="481">
        <v>43405</v>
      </c>
      <c r="B53" s="413"/>
      <c r="C53" s="414"/>
      <c r="D53" s="482">
        <f t="shared" si="2"/>
        <v>0</v>
      </c>
      <c r="E53" s="415"/>
      <c r="F53" s="416"/>
      <c r="G53" s="416"/>
      <c r="H53" s="417"/>
      <c r="I53" s="483">
        <f t="shared" si="3"/>
        <v>0</v>
      </c>
      <c r="J53" s="418"/>
      <c r="K53" s="484">
        <f t="shared" si="0"/>
        <v>0</v>
      </c>
      <c r="L53" s="485">
        <f t="shared" si="1"/>
        <v>0</v>
      </c>
      <c r="M53" s="411"/>
      <c r="N53" s="486"/>
    </row>
    <row r="54" spans="1:14" ht="16.5" customHeight="1" thickBot="1" x14ac:dyDescent="0.3">
      <c r="A54" s="487">
        <v>43406</v>
      </c>
      <c r="B54" s="413"/>
      <c r="C54" s="414"/>
      <c r="D54" s="488">
        <f t="shared" si="2"/>
        <v>0</v>
      </c>
      <c r="E54" s="415"/>
      <c r="F54" s="416"/>
      <c r="G54" s="416"/>
      <c r="H54" s="417"/>
      <c r="I54" s="489">
        <f t="shared" si="3"/>
        <v>0</v>
      </c>
      <c r="J54" s="418"/>
      <c r="K54" s="490">
        <f t="shared" si="0"/>
        <v>0</v>
      </c>
      <c r="L54" s="491">
        <f t="shared" si="1"/>
        <v>0</v>
      </c>
      <c r="M54" s="411"/>
      <c r="N54" s="492"/>
    </row>
    <row r="55" spans="1:14" ht="16.5" customHeight="1" x14ac:dyDescent="0.25">
      <c r="A55" s="493">
        <v>43409</v>
      </c>
      <c r="B55" s="413"/>
      <c r="C55" s="414"/>
      <c r="D55" s="494">
        <f t="shared" si="2"/>
        <v>0</v>
      </c>
      <c r="E55" s="415"/>
      <c r="F55" s="416"/>
      <c r="G55" s="416"/>
      <c r="H55" s="417"/>
      <c r="I55" s="495">
        <f t="shared" si="3"/>
        <v>0</v>
      </c>
      <c r="J55" s="418"/>
      <c r="K55" s="496">
        <f t="shared" si="0"/>
        <v>0</v>
      </c>
      <c r="L55" s="497">
        <f t="shared" si="1"/>
        <v>0</v>
      </c>
      <c r="M55" s="411"/>
      <c r="N55" s="498"/>
    </row>
    <row r="56" spans="1:14" ht="16.5" customHeight="1" x14ac:dyDescent="0.25">
      <c r="A56" s="481">
        <v>43410</v>
      </c>
      <c r="B56" s="413"/>
      <c r="C56" s="414"/>
      <c r="D56" s="482">
        <f t="shared" si="2"/>
        <v>0</v>
      </c>
      <c r="E56" s="415"/>
      <c r="F56" s="416"/>
      <c r="G56" s="416"/>
      <c r="H56" s="417"/>
      <c r="I56" s="483">
        <f t="shared" si="3"/>
        <v>0</v>
      </c>
      <c r="J56" s="418"/>
      <c r="K56" s="484">
        <f t="shared" si="0"/>
        <v>0</v>
      </c>
      <c r="L56" s="485">
        <f t="shared" si="1"/>
        <v>0</v>
      </c>
      <c r="M56" s="411"/>
      <c r="N56" s="486"/>
    </row>
    <row r="57" spans="1:14" ht="16.5" customHeight="1" x14ac:dyDescent="0.25">
      <c r="A57" s="481">
        <v>43411</v>
      </c>
      <c r="B57" s="413"/>
      <c r="C57" s="414"/>
      <c r="D57" s="482">
        <f t="shared" si="2"/>
        <v>0</v>
      </c>
      <c r="E57" s="415"/>
      <c r="F57" s="416"/>
      <c r="G57" s="416"/>
      <c r="H57" s="417"/>
      <c r="I57" s="483">
        <f t="shared" si="3"/>
        <v>0</v>
      </c>
      <c r="J57" s="418"/>
      <c r="K57" s="484">
        <f t="shared" si="0"/>
        <v>0</v>
      </c>
      <c r="L57" s="485">
        <f t="shared" si="1"/>
        <v>0</v>
      </c>
      <c r="M57" s="411"/>
      <c r="N57" s="486"/>
    </row>
    <row r="58" spans="1:14" ht="16.5" customHeight="1" x14ac:dyDescent="0.25">
      <c r="A58" s="481">
        <v>43412</v>
      </c>
      <c r="B58" s="413"/>
      <c r="C58" s="414"/>
      <c r="D58" s="482">
        <f t="shared" si="2"/>
        <v>0</v>
      </c>
      <c r="E58" s="415"/>
      <c r="F58" s="416"/>
      <c r="G58" s="416"/>
      <c r="H58" s="417"/>
      <c r="I58" s="483">
        <f t="shared" si="3"/>
        <v>0</v>
      </c>
      <c r="J58" s="418"/>
      <c r="K58" s="484">
        <f t="shared" si="0"/>
        <v>0</v>
      </c>
      <c r="L58" s="485">
        <f t="shared" si="1"/>
        <v>0</v>
      </c>
      <c r="M58" s="411"/>
      <c r="N58" s="486"/>
    </row>
    <row r="59" spans="1:14" ht="16.5" customHeight="1" thickBot="1" x14ac:dyDescent="0.3">
      <c r="A59" s="487">
        <v>43413</v>
      </c>
      <c r="B59" s="413"/>
      <c r="C59" s="414"/>
      <c r="D59" s="488">
        <f>MAX(C59-B59,0)*24</f>
        <v>0</v>
      </c>
      <c r="E59" s="460"/>
      <c r="F59" s="461"/>
      <c r="G59" s="461"/>
      <c r="H59" s="462"/>
      <c r="I59" s="489">
        <f t="shared" si="3"/>
        <v>0</v>
      </c>
      <c r="J59" s="464"/>
      <c r="K59" s="490">
        <f t="shared" si="0"/>
        <v>0</v>
      </c>
      <c r="L59" s="491">
        <f t="shared" si="1"/>
        <v>0</v>
      </c>
      <c r="M59" s="467"/>
      <c r="N59" s="492"/>
    </row>
    <row r="60" spans="1:14" s="205" customFormat="1" ht="16.5" customHeight="1" x14ac:dyDescent="0.25">
      <c r="A60" s="306">
        <v>43416</v>
      </c>
      <c r="B60" s="815" t="s">
        <v>10</v>
      </c>
      <c r="C60" s="800"/>
      <c r="D60" s="800"/>
      <c r="E60" s="800"/>
      <c r="F60" s="800"/>
      <c r="G60" s="800"/>
      <c r="H60" s="800"/>
      <c r="I60" s="800"/>
      <c r="J60" s="749" t="s">
        <v>80</v>
      </c>
      <c r="K60" s="765">
        <f t="shared" si="0"/>
        <v>0</v>
      </c>
      <c r="L60" s="766">
        <f t="shared" si="1"/>
        <v>0</v>
      </c>
      <c r="M60" s="736"/>
      <c r="N60" s="498"/>
    </row>
    <row r="61" spans="1:14" ht="16.5" customHeight="1" x14ac:dyDescent="0.25">
      <c r="A61" s="481">
        <v>43417</v>
      </c>
      <c r="B61" s="413"/>
      <c r="C61" s="414"/>
      <c r="D61" s="707">
        <f>MAX(C61-B61,0)*24</f>
        <v>0</v>
      </c>
      <c r="E61" s="696"/>
      <c r="F61" s="697"/>
      <c r="G61" s="697"/>
      <c r="H61" s="698"/>
      <c r="I61" s="708">
        <f t="shared" si="3"/>
        <v>0</v>
      </c>
      <c r="J61" s="706"/>
      <c r="K61" s="484">
        <f t="shared" si="0"/>
        <v>0</v>
      </c>
      <c r="L61" s="485">
        <f t="shared" si="1"/>
        <v>0</v>
      </c>
      <c r="M61" s="771"/>
      <c r="N61" s="486"/>
    </row>
    <row r="62" spans="1:14" ht="16.5" customHeight="1" x14ac:dyDescent="0.25">
      <c r="A62" s="481">
        <v>43418</v>
      </c>
      <c r="B62" s="413"/>
      <c r="C62" s="414"/>
      <c r="D62" s="482">
        <f t="shared" si="2"/>
        <v>0</v>
      </c>
      <c r="E62" s="415"/>
      <c r="F62" s="416"/>
      <c r="G62" s="416"/>
      <c r="H62" s="417"/>
      <c r="I62" s="483">
        <f t="shared" si="3"/>
        <v>0</v>
      </c>
      <c r="J62" s="418"/>
      <c r="K62" s="484">
        <f t="shared" si="0"/>
        <v>0</v>
      </c>
      <c r="L62" s="485">
        <f t="shared" si="1"/>
        <v>0</v>
      </c>
      <c r="M62" s="411"/>
      <c r="N62" s="486"/>
    </row>
    <row r="63" spans="1:14" ht="16.5" customHeight="1" x14ac:dyDescent="0.25">
      <c r="A63" s="481">
        <v>43419</v>
      </c>
      <c r="B63" s="413"/>
      <c r="C63" s="414"/>
      <c r="D63" s="482">
        <f t="shared" si="2"/>
        <v>0</v>
      </c>
      <c r="E63" s="415"/>
      <c r="F63" s="416"/>
      <c r="G63" s="416"/>
      <c r="H63" s="417"/>
      <c r="I63" s="483">
        <f t="shared" si="3"/>
        <v>0</v>
      </c>
      <c r="J63" s="418"/>
      <c r="K63" s="484">
        <f t="shared" si="0"/>
        <v>0</v>
      </c>
      <c r="L63" s="485">
        <f t="shared" si="1"/>
        <v>0</v>
      </c>
      <c r="M63" s="411"/>
      <c r="N63" s="486"/>
    </row>
    <row r="64" spans="1:14" ht="16.5" customHeight="1" thickBot="1" x14ac:dyDescent="0.3">
      <c r="A64" s="487">
        <v>43420</v>
      </c>
      <c r="B64" s="413"/>
      <c r="C64" s="414"/>
      <c r="D64" s="488">
        <f t="shared" si="2"/>
        <v>0</v>
      </c>
      <c r="E64" s="415"/>
      <c r="F64" s="416"/>
      <c r="G64" s="416"/>
      <c r="H64" s="417"/>
      <c r="I64" s="489">
        <f t="shared" si="3"/>
        <v>0</v>
      </c>
      <c r="J64" s="418"/>
      <c r="K64" s="490">
        <f t="shared" si="0"/>
        <v>0</v>
      </c>
      <c r="L64" s="491">
        <f t="shared" si="1"/>
        <v>0</v>
      </c>
      <c r="M64" s="411"/>
      <c r="N64" s="492"/>
    </row>
    <row r="65" spans="1:14" ht="15" x14ac:dyDescent="0.25">
      <c r="A65" s="493">
        <v>43423</v>
      </c>
      <c r="B65" s="413"/>
      <c r="C65" s="414"/>
      <c r="D65" s="494">
        <f t="shared" si="2"/>
        <v>0</v>
      </c>
      <c r="E65" s="415"/>
      <c r="F65" s="416"/>
      <c r="G65" s="416"/>
      <c r="H65" s="417"/>
      <c r="I65" s="495">
        <f t="shared" si="3"/>
        <v>0</v>
      </c>
      <c r="J65" s="418"/>
      <c r="K65" s="496">
        <f t="shared" si="0"/>
        <v>0</v>
      </c>
      <c r="L65" s="497">
        <f t="shared" si="1"/>
        <v>0</v>
      </c>
      <c r="M65" s="411"/>
      <c r="N65" s="499"/>
    </row>
    <row r="66" spans="1:14" ht="15" x14ac:dyDescent="0.25">
      <c r="A66" s="481">
        <v>43424</v>
      </c>
      <c r="B66" s="413"/>
      <c r="C66" s="414"/>
      <c r="D66" s="482">
        <f t="shared" si="2"/>
        <v>0</v>
      </c>
      <c r="E66" s="415"/>
      <c r="F66" s="416"/>
      <c r="G66" s="416"/>
      <c r="H66" s="417"/>
      <c r="I66" s="483">
        <f t="shared" si="3"/>
        <v>0</v>
      </c>
      <c r="J66" s="418"/>
      <c r="K66" s="484">
        <f t="shared" si="0"/>
        <v>0</v>
      </c>
      <c r="L66" s="485">
        <f t="shared" si="1"/>
        <v>0</v>
      </c>
      <c r="M66" s="411"/>
      <c r="N66" s="500"/>
    </row>
    <row r="67" spans="1:14" ht="16.5" customHeight="1" x14ac:dyDescent="0.25">
      <c r="A67" s="481">
        <v>43425</v>
      </c>
      <c r="B67" s="687"/>
      <c r="C67" s="688"/>
      <c r="D67" s="772">
        <f t="shared" si="2"/>
        <v>0</v>
      </c>
      <c r="E67" s="690"/>
      <c r="F67" s="691"/>
      <c r="G67" s="691"/>
      <c r="H67" s="692"/>
      <c r="I67" s="773">
        <f t="shared" si="3"/>
        <v>0</v>
      </c>
      <c r="J67" s="713"/>
      <c r="K67" s="484">
        <f t="shared" si="0"/>
        <v>0</v>
      </c>
      <c r="L67" s="485">
        <f t="shared" si="1"/>
        <v>0</v>
      </c>
      <c r="M67" s="722"/>
      <c r="N67" s="486"/>
    </row>
    <row r="68" spans="1:14" s="205" customFormat="1" ht="16.5" customHeight="1" x14ac:dyDescent="0.25">
      <c r="A68" s="238">
        <v>43426</v>
      </c>
      <c r="B68" s="810" t="s">
        <v>10</v>
      </c>
      <c r="C68" s="811"/>
      <c r="D68" s="811"/>
      <c r="E68" s="811"/>
      <c r="F68" s="811"/>
      <c r="G68" s="811"/>
      <c r="H68" s="811"/>
      <c r="I68" s="816"/>
      <c r="J68" s="750" t="s">
        <v>67</v>
      </c>
      <c r="K68" s="767">
        <f t="shared" si="0"/>
        <v>0</v>
      </c>
      <c r="L68" s="768">
        <f t="shared" si="1"/>
        <v>0</v>
      </c>
      <c r="M68" s="739"/>
      <c r="N68" s="486"/>
    </row>
    <row r="69" spans="1:14" ht="16.5" customHeight="1" thickBot="1" x14ac:dyDescent="0.3">
      <c r="A69" s="487">
        <v>43427</v>
      </c>
      <c r="B69" s="413"/>
      <c r="C69" s="414"/>
      <c r="D69" s="709">
        <f t="shared" si="2"/>
        <v>0</v>
      </c>
      <c r="E69" s="696"/>
      <c r="F69" s="697"/>
      <c r="G69" s="697"/>
      <c r="H69" s="698"/>
      <c r="I69" s="710">
        <f t="shared" si="3"/>
        <v>0</v>
      </c>
      <c r="J69" s="706"/>
      <c r="K69" s="490">
        <f t="shared" si="0"/>
        <v>0</v>
      </c>
      <c r="L69" s="491">
        <f t="shared" si="1"/>
        <v>0</v>
      </c>
      <c r="M69" s="771"/>
      <c r="N69" s="492"/>
    </row>
    <row r="70" spans="1:14" ht="16.5" customHeight="1" x14ac:dyDescent="0.25">
      <c r="A70" s="493">
        <v>43430</v>
      </c>
      <c r="B70" s="413"/>
      <c r="C70" s="414"/>
      <c r="D70" s="494">
        <f t="shared" si="2"/>
        <v>0</v>
      </c>
      <c r="E70" s="415"/>
      <c r="F70" s="416"/>
      <c r="G70" s="416"/>
      <c r="H70" s="417"/>
      <c r="I70" s="495">
        <f t="shared" si="3"/>
        <v>0</v>
      </c>
      <c r="J70" s="418"/>
      <c r="K70" s="496">
        <f t="shared" si="0"/>
        <v>0</v>
      </c>
      <c r="L70" s="497">
        <f t="shared" si="1"/>
        <v>0</v>
      </c>
      <c r="M70" s="411"/>
      <c r="N70" s="498"/>
    </row>
    <row r="71" spans="1:14" ht="16.5" customHeight="1" x14ac:dyDescent="0.25">
      <c r="A71" s="481">
        <v>43431</v>
      </c>
      <c r="B71" s="413"/>
      <c r="C71" s="414"/>
      <c r="D71" s="482">
        <f t="shared" si="2"/>
        <v>0</v>
      </c>
      <c r="E71" s="415"/>
      <c r="F71" s="416"/>
      <c r="G71" s="416"/>
      <c r="H71" s="417"/>
      <c r="I71" s="483">
        <f t="shared" si="3"/>
        <v>0</v>
      </c>
      <c r="J71" s="418"/>
      <c r="K71" s="484">
        <f t="shared" si="0"/>
        <v>0</v>
      </c>
      <c r="L71" s="485">
        <f t="shared" si="1"/>
        <v>0</v>
      </c>
      <c r="M71" s="411"/>
      <c r="N71" s="486"/>
    </row>
    <row r="72" spans="1:14" ht="16.5" customHeight="1" x14ac:dyDescent="0.25">
      <c r="A72" s="481">
        <v>43432</v>
      </c>
      <c r="B72" s="413"/>
      <c r="C72" s="414"/>
      <c r="D72" s="482">
        <f t="shared" si="2"/>
        <v>0</v>
      </c>
      <c r="E72" s="415"/>
      <c r="F72" s="416"/>
      <c r="G72" s="416"/>
      <c r="H72" s="417"/>
      <c r="I72" s="483">
        <f t="shared" si="3"/>
        <v>0</v>
      </c>
      <c r="J72" s="418"/>
      <c r="K72" s="484">
        <f t="shared" si="0"/>
        <v>0</v>
      </c>
      <c r="L72" s="485">
        <f t="shared" si="1"/>
        <v>0</v>
      </c>
      <c r="M72" s="411"/>
      <c r="N72" s="486"/>
    </row>
    <row r="73" spans="1:14" ht="16.5" customHeight="1" x14ac:dyDescent="0.25">
      <c r="A73" s="481">
        <v>43433</v>
      </c>
      <c r="B73" s="413"/>
      <c r="C73" s="414"/>
      <c r="D73" s="482">
        <f t="shared" si="2"/>
        <v>0</v>
      </c>
      <c r="E73" s="415"/>
      <c r="F73" s="416"/>
      <c r="G73" s="416"/>
      <c r="H73" s="417"/>
      <c r="I73" s="483">
        <f t="shared" si="3"/>
        <v>0</v>
      </c>
      <c r="J73" s="418"/>
      <c r="K73" s="484">
        <f t="shared" si="0"/>
        <v>0</v>
      </c>
      <c r="L73" s="485">
        <f t="shared" si="1"/>
        <v>0</v>
      </c>
      <c r="M73" s="411"/>
      <c r="N73" s="486"/>
    </row>
    <row r="74" spans="1:14" ht="16.5" customHeight="1" thickBot="1" x14ac:dyDescent="0.3">
      <c r="A74" s="487">
        <v>43434</v>
      </c>
      <c r="B74" s="413"/>
      <c r="C74" s="414"/>
      <c r="D74" s="488">
        <f t="shared" si="2"/>
        <v>0</v>
      </c>
      <c r="E74" s="415"/>
      <c r="F74" s="416"/>
      <c r="G74" s="416"/>
      <c r="H74" s="417"/>
      <c r="I74" s="489">
        <f t="shared" si="3"/>
        <v>0</v>
      </c>
      <c r="J74" s="418"/>
      <c r="K74" s="490">
        <f t="shared" ref="K74:K137" si="4">IF(I74+M74&gt;0,1,0)</f>
        <v>0</v>
      </c>
      <c r="L74" s="491">
        <f t="shared" si="1"/>
        <v>0</v>
      </c>
      <c r="M74" s="411"/>
      <c r="N74" s="492"/>
    </row>
    <row r="75" spans="1:14" ht="16.5" customHeight="1" x14ac:dyDescent="0.25">
      <c r="A75" s="501">
        <v>43437</v>
      </c>
      <c r="B75" s="413"/>
      <c r="C75" s="414"/>
      <c r="D75" s="502">
        <f t="shared" si="2"/>
        <v>0</v>
      </c>
      <c r="E75" s="415"/>
      <c r="F75" s="416"/>
      <c r="G75" s="416"/>
      <c r="H75" s="417"/>
      <c r="I75" s="503">
        <f t="shared" si="3"/>
        <v>0</v>
      </c>
      <c r="J75" s="418"/>
      <c r="K75" s="504">
        <f t="shared" si="4"/>
        <v>0</v>
      </c>
      <c r="L75" s="505">
        <f t="shared" ref="L75:L138" si="5">I75/60+M75</f>
        <v>0</v>
      </c>
      <c r="M75" s="411"/>
      <c r="N75" s="506"/>
    </row>
    <row r="76" spans="1:14" ht="16.5" customHeight="1" x14ac:dyDescent="0.25">
      <c r="A76" s="507">
        <v>43438</v>
      </c>
      <c r="B76" s="413"/>
      <c r="C76" s="414"/>
      <c r="D76" s="508">
        <f t="shared" ref="D76:D139" si="6">MAX(C76-B76,0)*24</f>
        <v>0</v>
      </c>
      <c r="E76" s="415"/>
      <c r="F76" s="416"/>
      <c r="G76" s="416"/>
      <c r="H76" s="417"/>
      <c r="I76" s="509">
        <f t="shared" ref="I76:I139" si="7">MAX(D76*60-H76-F76-E76-G76,0)</f>
        <v>0</v>
      </c>
      <c r="J76" s="418"/>
      <c r="K76" s="510">
        <f t="shared" si="4"/>
        <v>0</v>
      </c>
      <c r="L76" s="511">
        <f t="shared" si="5"/>
        <v>0</v>
      </c>
      <c r="M76" s="411"/>
      <c r="N76" s="512"/>
    </row>
    <row r="77" spans="1:14" ht="16.5" customHeight="1" x14ac:dyDescent="0.25">
      <c r="A77" s="507">
        <v>43439</v>
      </c>
      <c r="B77" s="413"/>
      <c r="C77" s="414"/>
      <c r="D77" s="508">
        <f t="shared" si="6"/>
        <v>0</v>
      </c>
      <c r="E77" s="415"/>
      <c r="F77" s="416"/>
      <c r="G77" s="416"/>
      <c r="H77" s="417"/>
      <c r="I77" s="509">
        <f t="shared" si="7"/>
        <v>0</v>
      </c>
      <c r="J77" s="418"/>
      <c r="K77" s="510">
        <f t="shared" si="4"/>
        <v>0</v>
      </c>
      <c r="L77" s="511">
        <f t="shared" si="5"/>
        <v>0</v>
      </c>
      <c r="M77" s="411"/>
      <c r="N77" s="512"/>
    </row>
    <row r="78" spans="1:14" ht="16.5" customHeight="1" x14ac:dyDescent="0.25">
      <c r="A78" s="507">
        <v>43440</v>
      </c>
      <c r="B78" s="413"/>
      <c r="C78" s="414"/>
      <c r="D78" s="508">
        <f t="shared" si="6"/>
        <v>0</v>
      </c>
      <c r="E78" s="415"/>
      <c r="F78" s="416"/>
      <c r="G78" s="416"/>
      <c r="H78" s="417"/>
      <c r="I78" s="509">
        <f t="shared" si="7"/>
        <v>0</v>
      </c>
      <c r="J78" s="418"/>
      <c r="K78" s="510">
        <f t="shared" si="4"/>
        <v>0</v>
      </c>
      <c r="L78" s="511">
        <f t="shared" si="5"/>
        <v>0</v>
      </c>
      <c r="M78" s="411"/>
      <c r="N78" s="512"/>
    </row>
    <row r="79" spans="1:14" ht="16.5" customHeight="1" thickBot="1" x14ac:dyDescent="0.3">
      <c r="A79" s="513">
        <v>43441</v>
      </c>
      <c r="B79" s="413"/>
      <c r="C79" s="414"/>
      <c r="D79" s="514">
        <f t="shared" si="6"/>
        <v>0</v>
      </c>
      <c r="E79" s="415"/>
      <c r="F79" s="416"/>
      <c r="G79" s="416"/>
      <c r="H79" s="417"/>
      <c r="I79" s="515">
        <f t="shared" si="7"/>
        <v>0</v>
      </c>
      <c r="J79" s="418"/>
      <c r="K79" s="516">
        <f t="shared" si="4"/>
        <v>0</v>
      </c>
      <c r="L79" s="517">
        <f t="shared" si="5"/>
        <v>0</v>
      </c>
      <c r="M79" s="411"/>
      <c r="N79" s="518"/>
    </row>
    <row r="80" spans="1:14" ht="15" x14ac:dyDescent="0.25">
      <c r="A80" s="519">
        <v>43444</v>
      </c>
      <c r="B80" s="413"/>
      <c r="C80" s="414"/>
      <c r="D80" s="520">
        <f t="shared" si="6"/>
        <v>0</v>
      </c>
      <c r="E80" s="415"/>
      <c r="F80" s="416"/>
      <c r="G80" s="416"/>
      <c r="H80" s="417"/>
      <c r="I80" s="521">
        <f t="shared" si="7"/>
        <v>0</v>
      </c>
      <c r="J80" s="418"/>
      <c r="K80" s="522">
        <f t="shared" si="4"/>
        <v>0</v>
      </c>
      <c r="L80" s="523">
        <f t="shared" si="5"/>
        <v>0</v>
      </c>
      <c r="M80" s="411"/>
      <c r="N80" s="524"/>
    </row>
    <row r="81" spans="1:14" ht="16.5" customHeight="1" x14ac:dyDescent="0.25">
      <c r="A81" s="507">
        <v>43445</v>
      </c>
      <c r="B81" s="413"/>
      <c r="C81" s="414"/>
      <c r="D81" s="508">
        <f t="shared" si="6"/>
        <v>0</v>
      </c>
      <c r="E81" s="415"/>
      <c r="F81" s="416"/>
      <c r="G81" s="416"/>
      <c r="H81" s="417"/>
      <c r="I81" s="509">
        <f t="shared" si="7"/>
        <v>0</v>
      </c>
      <c r="J81" s="418"/>
      <c r="K81" s="510">
        <f t="shared" si="4"/>
        <v>0</v>
      </c>
      <c r="L81" s="511">
        <f t="shared" si="5"/>
        <v>0</v>
      </c>
      <c r="M81" s="411"/>
      <c r="N81" s="512"/>
    </row>
    <row r="82" spans="1:14" ht="16.5" customHeight="1" x14ac:dyDescent="0.25">
      <c r="A82" s="507">
        <v>43446</v>
      </c>
      <c r="B82" s="413"/>
      <c r="C82" s="414"/>
      <c r="D82" s="508">
        <f t="shared" si="6"/>
        <v>0</v>
      </c>
      <c r="E82" s="415"/>
      <c r="F82" s="416"/>
      <c r="G82" s="416"/>
      <c r="H82" s="417"/>
      <c r="I82" s="509">
        <f t="shared" si="7"/>
        <v>0</v>
      </c>
      <c r="J82" s="418"/>
      <c r="K82" s="510">
        <f t="shared" si="4"/>
        <v>0</v>
      </c>
      <c r="L82" s="511">
        <f t="shared" si="5"/>
        <v>0</v>
      </c>
      <c r="M82" s="411"/>
      <c r="N82" s="512"/>
    </row>
    <row r="83" spans="1:14" ht="16.5" customHeight="1" x14ac:dyDescent="0.25">
      <c r="A83" s="507">
        <v>43447</v>
      </c>
      <c r="B83" s="413"/>
      <c r="C83" s="414"/>
      <c r="D83" s="508">
        <f t="shared" si="6"/>
        <v>0</v>
      </c>
      <c r="E83" s="415"/>
      <c r="F83" s="416"/>
      <c r="G83" s="416"/>
      <c r="H83" s="417"/>
      <c r="I83" s="509">
        <f t="shared" si="7"/>
        <v>0</v>
      </c>
      <c r="J83" s="418"/>
      <c r="K83" s="510">
        <f t="shared" si="4"/>
        <v>0</v>
      </c>
      <c r="L83" s="511">
        <f t="shared" si="5"/>
        <v>0</v>
      </c>
      <c r="M83" s="411"/>
      <c r="N83" s="512"/>
    </row>
    <row r="84" spans="1:14" ht="16.5" customHeight="1" thickBot="1" x14ac:dyDescent="0.3">
      <c r="A84" s="525">
        <v>43448</v>
      </c>
      <c r="B84" s="413"/>
      <c r="C84" s="414"/>
      <c r="D84" s="526">
        <f t="shared" si="6"/>
        <v>0</v>
      </c>
      <c r="E84" s="415"/>
      <c r="F84" s="416"/>
      <c r="G84" s="416"/>
      <c r="H84" s="417"/>
      <c r="I84" s="527">
        <f t="shared" si="7"/>
        <v>0</v>
      </c>
      <c r="J84" s="418"/>
      <c r="K84" s="528">
        <f t="shared" si="4"/>
        <v>0</v>
      </c>
      <c r="L84" s="529">
        <f t="shared" si="5"/>
        <v>0</v>
      </c>
      <c r="M84" s="411"/>
      <c r="N84" s="530"/>
    </row>
    <row r="85" spans="1:14" ht="15" x14ac:dyDescent="0.25">
      <c r="A85" s="501">
        <v>43451</v>
      </c>
      <c r="B85" s="413"/>
      <c r="C85" s="414"/>
      <c r="D85" s="502">
        <f t="shared" si="6"/>
        <v>0</v>
      </c>
      <c r="E85" s="415"/>
      <c r="F85" s="416"/>
      <c r="G85" s="416"/>
      <c r="H85" s="417"/>
      <c r="I85" s="503">
        <f t="shared" si="7"/>
        <v>0</v>
      </c>
      <c r="J85" s="418"/>
      <c r="K85" s="504">
        <f t="shared" si="4"/>
        <v>0</v>
      </c>
      <c r="L85" s="505">
        <f t="shared" si="5"/>
        <v>0</v>
      </c>
      <c r="M85" s="411"/>
      <c r="N85" s="531"/>
    </row>
    <row r="86" spans="1:14" ht="16.5" customHeight="1" x14ac:dyDescent="0.25">
      <c r="A86" s="507">
        <v>43452</v>
      </c>
      <c r="B86" s="413"/>
      <c r="C86" s="414"/>
      <c r="D86" s="508">
        <f t="shared" si="6"/>
        <v>0</v>
      </c>
      <c r="E86" s="415"/>
      <c r="F86" s="416"/>
      <c r="G86" s="416"/>
      <c r="H86" s="417"/>
      <c r="I86" s="509">
        <f t="shared" si="7"/>
        <v>0</v>
      </c>
      <c r="J86" s="418"/>
      <c r="K86" s="510">
        <f t="shared" si="4"/>
        <v>0</v>
      </c>
      <c r="L86" s="511">
        <f t="shared" si="5"/>
        <v>0</v>
      </c>
      <c r="M86" s="411"/>
      <c r="N86" s="512"/>
    </row>
    <row r="87" spans="1:14" ht="16.5" customHeight="1" x14ac:dyDescent="0.25">
      <c r="A87" s="507">
        <v>43453</v>
      </c>
      <c r="B87" s="413"/>
      <c r="C87" s="414"/>
      <c r="D87" s="508">
        <f t="shared" si="6"/>
        <v>0</v>
      </c>
      <c r="E87" s="415"/>
      <c r="F87" s="416"/>
      <c r="G87" s="416"/>
      <c r="H87" s="417"/>
      <c r="I87" s="509">
        <f t="shared" si="7"/>
        <v>0</v>
      </c>
      <c r="J87" s="418"/>
      <c r="K87" s="510">
        <f t="shared" si="4"/>
        <v>0</v>
      </c>
      <c r="L87" s="511">
        <f t="shared" si="5"/>
        <v>0</v>
      </c>
      <c r="M87" s="411"/>
      <c r="N87" s="512"/>
    </row>
    <row r="88" spans="1:14" ht="16.5" customHeight="1" x14ac:dyDescent="0.25">
      <c r="A88" s="507">
        <v>43454</v>
      </c>
      <c r="B88" s="413"/>
      <c r="C88" s="414"/>
      <c r="D88" s="508">
        <f t="shared" si="6"/>
        <v>0</v>
      </c>
      <c r="E88" s="415"/>
      <c r="F88" s="416"/>
      <c r="G88" s="416"/>
      <c r="H88" s="417"/>
      <c r="I88" s="509">
        <f t="shared" si="7"/>
        <v>0</v>
      </c>
      <c r="J88" s="418"/>
      <c r="K88" s="510">
        <f t="shared" si="4"/>
        <v>0</v>
      </c>
      <c r="L88" s="511">
        <f t="shared" si="5"/>
        <v>0</v>
      </c>
      <c r="M88" s="411"/>
      <c r="N88" s="512"/>
    </row>
    <row r="89" spans="1:14" ht="16.5" customHeight="1" thickBot="1" x14ac:dyDescent="0.3">
      <c r="A89" s="513">
        <v>43455</v>
      </c>
      <c r="B89" s="413"/>
      <c r="C89" s="414"/>
      <c r="D89" s="514">
        <f t="shared" si="6"/>
        <v>0</v>
      </c>
      <c r="E89" s="415"/>
      <c r="F89" s="416"/>
      <c r="G89" s="416"/>
      <c r="H89" s="417"/>
      <c r="I89" s="515">
        <f t="shared" si="7"/>
        <v>0</v>
      </c>
      <c r="J89" s="418"/>
      <c r="K89" s="516">
        <f t="shared" si="4"/>
        <v>0</v>
      </c>
      <c r="L89" s="517">
        <f t="shared" si="5"/>
        <v>0</v>
      </c>
      <c r="M89" s="411"/>
      <c r="N89" s="518"/>
    </row>
    <row r="90" spans="1:14" ht="16.5" customHeight="1" x14ac:dyDescent="0.25">
      <c r="A90" s="519">
        <v>43458</v>
      </c>
      <c r="B90" s="413"/>
      <c r="C90" s="414"/>
      <c r="D90" s="689">
        <f t="shared" si="6"/>
        <v>0</v>
      </c>
      <c r="E90" s="690"/>
      <c r="F90" s="691"/>
      <c r="G90" s="691"/>
      <c r="H90" s="692"/>
      <c r="I90" s="693">
        <f t="shared" si="7"/>
        <v>0</v>
      </c>
      <c r="J90" s="711"/>
      <c r="K90" s="522">
        <f t="shared" si="4"/>
        <v>0</v>
      </c>
      <c r="L90" s="523">
        <f t="shared" si="5"/>
        <v>0</v>
      </c>
      <c r="M90" s="721"/>
      <c r="N90" s="532"/>
    </row>
    <row r="91" spans="1:14" s="205" customFormat="1" ht="16.5" customHeight="1" x14ac:dyDescent="0.25">
      <c r="A91" s="256">
        <v>43459</v>
      </c>
      <c r="B91" s="803" t="s">
        <v>10</v>
      </c>
      <c r="C91" s="804"/>
      <c r="D91" s="804"/>
      <c r="E91" s="804"/>
      <c r="F91" s="804"/>
      <c r="G91" s="804"/>
      <c r="H91" s="804"/>
      <c r="I91" s="804"/>
      <c r="J91" s="751" t="s">
        <v>62</v>
      </c>
      <c r="K91" s="769">
        <f t="shared" si="4"/>
        <v>0</v>
      </c>
      <c r="L91" s="770">
        <f t="shared" si="5"/>
        <v>0</v>
      </c>
      <c r="M91" s="742"/>
      <c r="N91" s="512"/>
    </row>
    <row r="92" spans="1:14" ht="16.5" customHeight="1" x14ac:dyDescent="0.25">
      <c r="A92" s="507">
        <v>43460</v>
      </c>
      <c r="B92" s="694"/>
      <c r="C92" s="695"/>
      <c r="D92" s="502">
        <f t="shared" si="6"/>
        <v>0</v>
      </c>
      <c r="E92" s="696"/>
      <c r="F92" s="697"/>
      <c r="G92" s="697"/>
      <c r="H92" s="698"/>
      <c r="I92" s="503">
        <f t="shared" si="7"/>
        <v>0</v>
      </c>
      <c r="J92" s="712"/>
      <c r="K92" s="510">
        <f t="shared" si="4"/>
        <v>0</v>
      </c>
      <c r="L92" s="511">
        <f t="shared" si="5"/>
        <v>0</v>
      </c>
      <c r="M92" s="720"/>
      <c r="N92" s="512"/>
    </row>
    <row r="93" spans="1:14" ht="16.5" customHeight="1" x14ac:dyDescent="0.25">
      <c r="A93" s="507">
        <v>43461</v>
      </c>
      <c r="B93" s="413"/>
      <c r="C93" s="414"/>
      <c r="D93" s="508">
        <f t="shared" si="6"/>
        <v>0</v>
      </c>
      <c r="E93" s="415"/>
      <c r="F93" s="416"/>
      <c r="G93" s="416"/>
      <c r="H93" s="417"/>
      <c r="I93" s="509">
        <f t="shared" si="7"/>
        <v>0</v>
      </c>
      <c r="J93" s="533"/>
      <c r="K93" s="510">
        <f t="shared" si="4"/>
        <v>0</v>
      </c>
      <c r="L93" s="511">
        <f t="shared" si="5"/>
        <v>0</v>
      </c>
      <c r="M93" s="534"/>
      <c r="N93" s="512"/>
    </row>
    <row r="94" spans="1:14" ht="16.5" customHeight="1" thickBot="1" x14ac:dyDescent="0.3">
      <c r="A94" s="525">
        <v>43462</v>
      </c>
      <c r="B94" s="413"/>
      <c r="C94" s="414"/>
      <c r="D94" s="526">
        <f t="shared" si="6"/>
        <v>0</v>
      </c>
      <c r="E94" s="415"/>
      <c r="F94" s="416"/>
      <c r="G94" s="416"/>
      <c r="H94" s="417"/>
      <c r="I94" s="527">
        <f t="shared" si="7"/>
        <v>0</v>
      </c>
      <c r="J94" s="533"/>
      <c r="K94" s="528">
        <f t="shared" si="4"/>
        <v>0</v>
      </c>
      <c r="L94" s="529">
        <f t="shared" si="5"/>
        <v>0</v>
      </c>
      <c r="M94" s="534"/>
      <c r="N94" s="530"/>
    </row>
    <row r="95" spans="1:14" ht="16.5" customHeight="1" x14ac:dyDescent="0.25">
      <c r="A95" s="501">
        <v>43465</v>
      </c>
      <c r="B95" s="687"/>
      <c r="C95" s="688"/>
      <c r="D95" s="699">
        <f t="shared" si="6"/>
        <v>0</v>
      </c>
      <c r="E95" s="690"/>
      <c r="F95" s="691"/>
      <c r="G95" s="691"/>
      <c r="H95" s="692"/>
      <c r="I95" s="700">
        <f t="shared" si="7"/>
        <v>0</v>
      </c>
      <c r="J95" s="713"/>
      <c r="K95" s="504">
        <f t="shared" si="4"/>
        <v>0</v>
      </c>
      <c r="L95" s="505">
        <f t="shared" si="5"/>
        <v>0</v>
      </c>
      <c r="M95" s="722"/>
      <c r="N95" s="506"/>
    </row>
    <row r="96" spans="1:14" s="205" customFormat="1" ht="16.5" customHeight="1" x14ac:dyDescent="0.25">
      <c r="A96" s="535">
        <v>43466</v>
      </c>
      <c r="B96" s="805" t="s">
        <v>10</v>
      </c>
      <c r="C96" s="806"/>
      <c r="D96" s="806"/>
      <c r="E96" s="806"/>
      <c r="F96" s="806"/>
      <c r="G96" s="806"/>
      <c r="H96" s="806"/>
      <c r="I96" s="806"/>
      <c r="J96" s="752" t="s">
        <v>68</v>
      </c>
      <c r="K96" s="775">
        <f t="shared" si="4"/>
        <v>0</v>
      </c>
      <c r="L96" s="774">
        <f t="shared" si="5"/>
        <v>0</v>
      </c>
      <c r="M96" s="745"/>
      <c r="N96" s="541"/>
    </row>
    <row r="97" spans="1:14" ht="16.5" customHeight="1" x14ac:dyDescent="0.25">
      <c r="A97" s="536">
        <v>43467</v>
      </c>
      <c r="B97" s="694"/>
      <c r="C97" s="695"/>
      <c r="D97" s="563">
        <f t="shared" si="6"/>
        <v>0</v>
      </c>
      <c r="E97" s="696"/>
      <c r="F97" s="697"/>
      <c r="G97" s="697"/>
      <c r="H97" s="698"/>
      <c r="I97" s="564">
        <f t="shared" si="7"/>
        <v>0</v>
      </c>
      <c r="J97" s="712"/>
      <c r="K97" s="539">
        <f t="shared" si="4"/>
        <v>0</v>
      </c>
      <c r="L97" s="540">
        <f t="shared" si="5"/>
        <v>0</v>
      </c>
      <c r="M97" s="720"/>
      <c r="N97" s="541"/>
    </row>
    <row r="98" spans="1:14" ht="16.5" customHeight="1" x14ac:dyDescent="0.25">
      <c r="A98" s="536">
        <v>43468</v>
      </c>
      <c r="B98" s="413"/>
      <c r="C98" s="414"/>
      <c r="D98" s="542">
        <f t="shared" si="6"/>
        <v>0</v>
      </c>
      <c r="E98" s="415"/>
      <c r="F98" s="416"/>
      <c r="G98" s="416"/>
      <c r="H98" s="417"/>
      <c r="I98" s="543">
        <f t="shared" si="7"/>
        <v>0</v>
      </c>
      <c r="J98" s="418"/>
      <c r="K98" s="539">
        <f t="shared" si="4"/>
        <v>0</v>
      </c>
      <c r="L98" s="540">
        <f t="shared" si="5"/>
        <v>0</v>
      </c>
      <c r="M98" s="411"/>
      <c r="N98" s="541"/>
    </row>
    <row r="99" spans="1:14" ht="16.5" customHeight="1" thickBot="1" x14ac:dyDescent="0.3">
      <c r="A99" s="544">
        <v>43469</v>
      </c>
      <c r="B99" s="413"/>
      <c r="C99" s="414"/>
      <c r="D99" s="545">
        <f t="shared" si="6"/>
        <v>0</v>
      </c>
      <c r="E99" s="415"/>
      <c r="F99" s="416"/>
      <c r="G99" s="416"/>
      <c r="H99" s="417"/>
      <c r="I99" s="546">
        <f t="shared" si="7"/>
        <v>0</v>
      </c>
      <c r="J99" s="418"/>
      <c r="K99" s="547">
        <f t="shared" si="4"/>
        <v>0</v>
      </c>
      <c r="L99" s="548">
        <f t="shared" si="5"/>
        <v>0</v>
      </c>
      <c r="M99" s="411"/>
      <c r="N99" s="549"/>
    </row>
    <row r="100" spans="1:14" ht="16.5" customHeight="1" x14ac:dyDescent="0.25">
      <c r="A100" s="550">
        <v>43472</v>
      </c>
      <c r="B100" s="413"/>
      <c r="C100" s="414"/>
      <c r="D100" s="551">
        <f t="shared" si="6"/>
        <v>0</v>
      </c>
      <c r="E100" s="415"/>
      <c r="F100" s="416"/>
      <c r="G100" s="416"/>
      <c r="H100" s="417"/>
      <c r="I100" s="552">
        <f t="shared" si="7"/>
        <v>0</v>
      </c>
      <c r="J100" s="418"/>
      <c r="K100" s="553">
        <f t="shared" si="4"/>
        <v>0</v>
      </c>
      <c r="L100" s="554">
        <f t="shared" si="5"/>
        <v>0</v>
      </c>
      <c r="M100" s="411"/>
      <c r="N100" s="555"/>
    </row>
    <row r="101" spans="1:14" ht="16.5" customHeight="1" x14ac:dyDescent="0.25">
      <c r="A101" s="536">
        <v>43473</v>
      </c>
      <c r="B101" s="413"/>
      <c r="C101" s="414"/>
      <c r="D101" s="537">
        <f t="shared" si="6"/>
        <v>0</v>
      </c>
      <c r="E101" s="415"/>
      <c r="F101" s="416"/>
      <c r="G101" s="416"/>
      <c r="H101" s="417"/>
      <c r="I101" s="538">
        <f t="shared" si="7"/>
        <v>0</v>
      </c>
      <c r="J101" s="418"/>
      <c r="K101" s="539">
        <f t="shared" si="4"/>
        <v>0</v>
      </c>
      <c r="L101" s="540">
        <f t="shared" si="5"/>
        <v>0</v>
      </c>
      <c r="M101" s="411"/>
      <c r="N101" s="541"/>
    </row>
    <row r="102" spans="1:14" ht="16.5" customHeight="1" x14ac:dyDescent="0.25">
      <c r="A102" s="536">
        <v>43474</v>
      </c>
      <c r="B102" s="413"/>
      <c r="C102" s="414"/>
      <c r="D102" s="537">
        <f t="shared" si="6"/>
        <v>0</v>
      </c>
      <c r="E102" s="415"/>
      <c r="F102" s="416"/>
      <c r="G102" s="416"/>
      <c r="H102" s="417"/>
      <c r="I102" s="538">
        <f t="shared" si="7"/>
        <v>0</v>
      </c>
      <c r="J102" s="418"/>
      <c r="K102" s="539">
        <f t="shared" si="4"/>
        <v>0</v>
      </c>
      <c r="L102" s="540">
        <f t="shared" si="5"/>
        <v>0</v>
      </c>
      <c r="M102" s="411"/>
      <c r="N102" s="541"/>
    </row>
    <row r="103" spans="1:14" ht="16.5" customHeight="1" x14ac:dyDescent="0.25">
      <c r="A103" s="536">
        <v>43475</v>
      </c>
      <c r="B103" s="413"/>
      <c r="C103" s="414"/>
      <c r="D103" s="542">
        <f t="shared" si="6"/>
        <v>0</v>
      </c>
      <c r="E103" s="415"/>
      <c r="F103" s="416"/>
      <c r="G103" s="416"/>
      <c r="H103" s="417"/>
      <c r="I103" s="543">
        <f t="shared" si="7"/>
        <v>0</v>
      </c>
      <c r="J103" s="418"/>
      <c r="K103" s="539">
        <f t="shared" si="4"/>
        <v>0</v>
      </c>
      <c r="L103" s="540">
        <f t="shared" si="5"/>
        <v>0</v>
      </c>
      <c r="M103" s="411"/>
      <c r="N103" s="541"/>
    </row>
    <row r="104" spans="1:14" ht="16.5" customHeight="1" thickBot="1" x14ac:dyDescent="0.3">
      <c r="A104" s="556">
        <v>43476</v>
      </c>
      <c r="B104" s="413"/>
      <c r="C104" s="414"/>
      <c r="D104" s="557">
        <f t="shared" si="6"/>
        <v>0</v>
      </c>
      <c r="E104" s="415"/>
      <c r="F104" s="416"/>
      <c r="G104" s="416"/>
      <c r="H104" s="417"/>
      <c r="I104" s="558">
        <f t="shared" si="7"/>
        <v>0</v>
      </c>
      <c r="J104" s="418"/>
      <c r="K104" s="559">
        <f t="shared" si="4"/>
        <v>0</v>
      </c>
      <c r="L104" s="560">
        <f t="shared" si="5"/>
        <v>0</v>
      </c>
      <c r="M104" s="411"/>
      <c r="N104" s="561"/>
    </row>
    <row r="105" spans="1:14" ht="16.5" customHeight="1" x14ac:dyDescent="0.25">
      <c r="A105" s="562">
        <v>43479</v>
      </c>
      <c r="B105" s="413"/>
      <c r="C105" s="414"/>
      <c r="D105" s="563">
        <f t="shared" si="6"/>
        <v>0</v>
      </c>
      <c r="E105" s="415"/>
      <c r="F105" s="416"/>
      <c r="G105" s="416"/>
      <c r="H105" s="417"/>
      <c r="I105" s="564">
        <f t="shared" si="7"/>
        <v>0</v>
      </c>
      <c r="J105" s="418"/>
      <c r="K105" s="565">
        <f t="shared" si="4"/>
        <v>0</v>
      </c>
      <c r="L105" s="566">
        <f t="shared" si="5"/>
        <v>0</v>
      </c>
      <c r="M105" s="411"/>
      <c r="N105" s="567"/>
    </row>
    <row r="106" spans="1:14" ht="16.5" customHeight="1" x14ac:dyDescent="0.25">
      <c r="A106" s="536">
        <v>43480</v>
      </c>
      <c r="B106" s="413"/>
      <c r="C106" s="414"/>
      <c r="D106" s="537">
        <f t="shared" si="6"/>
        <v>0</v>
      </c>
      <c r="E106" s="415"/>
      <c r="F106" s="416"/>
      <c r="G106" s="416"/>
      <c r="H106" s="417"/>
      <c r="I106" s="538">
        <f t="shared" si="7"/>
        <v>0</v>
      </c>
      <c r="J106" s="418"/>
      <c r="K106" s="539">
        <f t="shared" si="4"/>
        <v>0</v>
      </c>
      <c r="L106" s="540">
        <f t="shared" si="5"/>
        <v>0</v>
      </c>
      <c r="M106" s="411"/>
      <c r="N106" s="541"/>
    </row>
    <row r="107" spans="1:14" ht="16.5" customHeight="1" x14ac:dyDescent="0.25">
      <c r="A107" s="536">
        <v>43481</v>
      </c>
      <c r="B107" s="413"/>
      <c r="C107" s="414"/>
      <c r="D107" s="537">
        <f t="shared" si="6"/>
        <v>0</v>
      </c>
      <c r="E107" s="415"/>
      <c r="F107" s="416"/>
      <c r="G107" s="416"/>
      <c r="H107" s="417"/>
      <c r="I107" s="538">
        <f t="shared" si="7"/>
        <v>0</v>
      </c>
      <c r="J107" s="418"/>
      <c r="K107" s="539">
        <f t="shared" si="4"/>
        <v>0</v>
      </c>
      <c r="L107" s="540">
        <f t="shared" si="5"/>
        <v>0</v>
      </c>
      <c r="M107" s="411"/>
      <c r="N107" s="541"/>
    </row>
    <row r="108" spans="1:14" ht="16.5" customHeight="1" x14ac:dyDescent="0.25">
      <c r="A108" s="536">
        <v>43482</v>
      </c>
      <c r="B108" s="413"/>
      <c r="C108" s="414"/>
      <c r="D108" s="542">
        <f t="shared" si="6"/>
        <v>0</v>
      </c>
      <c r="E108" s="415"/>
      <c r="F108" s="416"/>
      <c r="G108" s="416"/>
      <c r="H108" s="417"/>
      <c r="I108" s="543">
        <f t="shared" si="7"/>
        <v>0</v>
      </c>
      <c r="J108" s="418"/>
      <c r="K108" s="539">
        <f t="shared" si="4"/>
        <v>0</v>
      </c>
      <c r="L108" s="540">
        <f t="shared" si="5"/>
        <v>0</v>
      </c>
      <c r="M108" s="411"/>
      <c r="N108" s="541"/>
    </row>
    <row r="109" spans="1:14" ht="16.5" customHeight="1" thickBot="1" x14ac:dyDescent="0.3">
      <c r="A109" s="544">
        <v>43483</v>
      </c>
      <c r="B109" s="687"/>
      <c r="C109" s="688"/>
      <c r="D109" s="545">
        <f t="shared" si="6"/>
        <v>0</v>
      </c>
      <c r="E109" s="690"/>
      <c r="F109" s="691"/>
      <c r="G109" s="691"/>
      <c r="H109" s="692"/>
      <c r="I109" s="546">
        <f t="shared" si="7"/>
        <v>0</v>
      </c>
      <c r="J109" s="464"/>
      <c r="K109" s="547">
        <f t="shared" si="4"/>
        <v>0</v>
      </c>
      <c r="L109" s="548">
        <f t="shared" si="5"/>
        <v>0</v>
      </c>
      <c r="M109" s="467"/>
      <c r="N109" s="549"/>
    </row>
    <row r="110" spans="1:14" s="205" customFormat="1" ht="16.5" customHeight="1" x14ac:dyDescent="0.25">
      <c r="A110" s="568">
        <v>43486</v>
      </c>
      <c r="B110" s="790" t="s">
        <v>10</v>
      </c>
      <c r="C110" s="791"/>
      <c r="D110" s="791"/>
      <c r="E110" s="791"/>
      <c r="F110" s="791"/>
      <c r="G110" s="791"/>
      <c r="H110" s="791"/>
      <c r="I110" s="791"/>
      <c r="J110" s="754" t="s">
        <v>69</v>
      </c>
      <c r="K110" s="753">
        <f t="shared" si="4"/>
        <v>0</v>
      </c>
      <c r="L110" s="755">
        <f t="shared" si="5"/>
        <v>0</v>
      </c>
      <c r="M110" s="756"/>
      <c r="N110" s="555"/>
    </row>
    <row r="111" spans="1:14" ht="16.5" customHeight="1" x14ac:dyDescent="0.25">
      <c r="A111" s="536">
        <v>43487</v>
      </c>
      <c r="B111" s="694"/>
      <c r="C111" s="695"/>
      <c r="D111" s="563">
        <f t="shared" si="6"/>
        <v>0</v>
      </c>
      <c r="E111" s="696"/>
      <c r="F111" s="697"/>
      <c r="G111" s="697"/>
      <c r="H111" s="698"/>
      <c r="I111" s="564">
        <f t="shared" si="7"/>
        <v>0</v>
      </c>
      <c r="J111" s="706" t="s">
        <v>8</v>
      </c>
      <c r="K111" s="539">
        <f t="shared" si="4"/>
        <v>0</v>
      </c>
      <c r="L111" s="540">
        <f t="shared" si="5"/>
        <v>0</v>
      </c>
      <c r="M111" s="771"/>
      <c r="N111" s="567" t="s">
        <v>27</v>
      </c>
    </row>
    <row r="112" spans="1:14" ht="16.5" customHeight="1" x14ac:dyDescent="0.25">
      <c r="A112" s="536">
        <v>43488</v>
      </c>
      <c r="B112" s="413"/>
      <c r="C112" s="414"/>
      <c r="D112" s="537">
        <f t="shared" si="6"/>
        <v>0</v>
      </c>
      <c r="E112" s="415"/>
      <c r="F112" s="416"/>
      <c r="G112" s="416"/>
      <c r="H112" s="417"/>
      <c r="I112" s="538">
        <f t="shared" si="7"/>
        <v>0</v>
      </c>
      <c r="J112" s="418" t="s">
        <v>8</v>
      </c>
      <c r="K112" s="539">
        <f t="shared" si="4"/>
        <v>0</v>
      </c>
      <c r="L112" s="540">
        <f t="shared" si="5"/>
        <v>0</v>
      </c>
      <c r="M112" s="411"/>
      <c r="N112" s="567" t="s">
        <v>27</v>
      </c>
    </row>
    <row r="113" spans="1:14" ht="16.5" customHeight="1" x14ac:dyDescent="0.25">
      <c r="A113" s="536">
        <v>43489</v>
      </c>
      <c r="B113" s="413"/>
      <c r="C113" s="414"/>
      <c r="D113" s="542">
        <f t="shared" si="6"/>
        <v>0</v>
      </c>
      <c r="E113" s="415"/>
      <c r="F113" s="416"/>
      <c r="G113" s="416"/>
      <c r="H113" s="417"/>
      <c r="I113" s="543">
        <f t="shared" si="7"/>
        <v>0</v>
      </c>
      <c r="J113" s="418" t="s">
        <v>8</v>
      </c>
      <c r="K113" s="539">
        <f t="shared" si="4"/>
        <v>0</v>
      </c>
      <c r="L113" s="540">
        <f t="shared" si="5"/>
        <v>0</v>
      </c>
      <c r="M113" s="411"/>
      <c r="N113" s="567" t="s">
        <v>27</v>
      </c>
    </row>
    <row r="114" spans="1:14" ht="16.5" customHeight="1" thickBot="1" x14ac:dyDescent="0.3">
      <c r="A114" s="556">
        <v>43490</v>
      </c>
      <c r="B114" s="413"/>
      <c r="C114" s="414"/>
      <c r="D114" s="557">
        <f t="shared" si="6"/>
        <v>0</v>
      </c>
      <c r="E114" s="415"/>
      <c r="F114" s="416"/>
      <c r="G114" s="416"/>
      <c r="H114" s="417"/>
      <c r="I114" s="558">
        <f t="shared" si="7"/>
        <v>0</v>
      </c>
      <c r="J114" s="418" t="s">
        <v>8</v>
      </c>
      <c r="K114" s="559">
        <f t="shared" si="4"/>
        <v>0</v>
      </c>
      <c r="L114" s="560">
        <f t="shared" si="5"/>
        <v>0</v>
      </c>
      <c r="M114" s="411"/>
      <c r="N114" s="561" t="s">
        <v>27</v>
      </c>
    </row>
    <row r="115" spans="1:14" ht="16.5" customHeight="1" x14ac:dyDescent="0.25">
      <c r="A115" s="562">
        <v>43493</v>
      </c>
      <c r="B115" s="413"/>
      <c r="C115" s="414"/>
      <c r="D115" s="563">
        <f t="shared" si="6"/>
        <v>0</v>
      </c>
      <c r="E115" s="415"/>
      <c r="F115" s="416"/>
      <c r="G115" s="416"/>
      <c r="H115" s="417"/>
      <c r="I115" s="564">
        <f t="shared" si="7"/>
        <v>0</v>
      </c>
      <c r="J115" s="418"/>
      <c r="K115" s="565">
        <f t="shared" si="4"/>
        <v>0</v>
      </c>
      <c r="L115" s="566">
        <f t="shared" si="5"/>
        <v>0</v>
      </c>
      <c r="M115" s="411"/>
      <c r="N115" s="567"/>
    </row>
    <row r="116" spans="1:14" ht="16.5" customHeight="1" x14ac:dyDescent="0.25">
      <c r="A116" s="562">
        <v>43494</v>
      </c>
      <c r="B116" s="413"/>
      <c r="C116" s="414"/>
      <c r="D116" s="537">
        <f t="shared" si="6"/>
        <v>0</v>
      </c>
      <c r="E116" s="415"/>
      <c r="F116" s="416"/>
      <c r="G116" s="416"/>
      <c r="H116" s="417"/>
      <c r="I116" s="538">
        <f t="shared" si="7"/>
        <v>0</v>
      </c>
      <c r="J116" s="418"/>
      <c r="K116" s="565">
        <f t="shared" si="4"/>
        <v>0</v>
      </c>
      <c r="L116" s="566">
        <f t="shared" si="5"/>
        <v>0</v>
      </c>
      <c r="M116" s="411"/>
      <c r="N116" s="567"/>
    </row>
    <row r="117" spans="1:14" ht="16.5" customHeight="1" x14ac:dyDescent="0.25">
      <c r="A117" s="562">
        <v>43495</v>
      </c>
      <c r="B117" s="413"/>
      <c r="C117" s="414"/>
      <c r="D117" s="542">
        <f t="shared" si="6"/>
        <v>0</v>
      </c>
      <c r="E117" s="415"/>
      <c r="F117" s="416"/>
      <c r="G117" s="416"/>
      <c r="H117" s="417"/>
      <c r="I117" s="543">
        <f t="shared" si="7"/>
        <v>0</v>
      </c>
      <c r="J117" s="418"/>
      <c r="K117" s="565">
        <f t="shared" si="4"/>
        <v>0</v>
      </c>
      <c r="L117" s="566">
        <f t="shared" si="5"/>
        <v>0</v>
      </c>
      <c r="M117" s="411"/>
      <c r="N117" s="567"/>
    </row>
    <row r="118" spans="1:14" ht="16.5" customHeight="1" x14ac:dyDescent="0.25">
      <c r="A118" s="536">
        <v>43496</v>
      </c>
      <c r="B118" s="413"/>
      <c r="C118" s="414"/>
      <c r="D118" s="537">
        <f t="shared" si="6"/>
        <v>0</v>
      </c>
      <c r="E118" s="415"/>
      <c r="F118" s="416"/>
      <c r="G118" s="416"/>
      <c r="H118" s="417"/>
      <c r="I118" s="538">
        <f t="shared" si="7"/>
        <v>0</v>
      </c>
      <c r="J118" s="418"/>
      <c r="K118" s="539">
        <f t="shared" si="4"/>
        <v>0</v>
      </c>
      <c r="L118" s="540">
        <f t="shared" si="5"/>
        <v>0</v>
      </c>
      <c r="M118" s="411"/>
      <c r="N118" s="541"/>
    </row>
    <row r="119" spans="1:14" ht="16.5" customHeight="1" thickBot="1" x14ac:dyDescent="0.3">
      <c r="A119" s="569">
        <v>43497</v>
      </c>
      <c r="B119" s="413"/>
      <c r="C119" s="414"/>
      <c r="D119" s="570">
        <f t="shared" si="6"/>
        <v>0</v>
      </c>
      <c r="E119" s="415"/>
      <c r="F119" s="416"/>
      <c r="G119" s="416"/>
      <c r="H119" s="417"/>
      <c r="I119" s="571">
        <f t="shared" si="7"/>
        <v>0</v>
      </c>
      <c r="J119" s="418"/>
      <c r="K119" s="572">
        <f t="shared" si="4"/>
        <v>0</v>
      </c>
      <c r="L119" s="573">
        <f t="shared" si="5"/>
        <v>0</v>
      </c>
      <c r="M119" s="411"/>
      <c r="N119" s="574"/>
    </row>
    <row r="120" spans="1:14" ht="16.5" customHeight="1" x14ac:dyDescent="0.25">
      <c r="A120" s="575">
        <v>43500</v>
      </c>
      <c r="B120" s="413"/>
      <c r="C120" s="414"/>
      <c r="D120" s="576">
        <f t="shared" si="6"/>
        <v>0</v>
      </c>
      <c r="E120" s="415"/>
      <c r="F120" s="416"/>
      <c r="G120" s="416"/>
      <c r="H120" s="417"/>
      <c r="I120" s="577">
        <f t="shared" si="7"/>
        <v>0</v>
      </c>
      <c r="J120" s="418"/>
      <c r="K120" s="578">
        <f t="shared" si="4"/>
        <v>0</v>
      </c>
      <c r="L120" s="579">
        <f t="shared" si="5"/>
        <v>0</v>
      </c>
      <c r="M120" s="411"/>
      <c r="N120" s="580"/>
    </row>
    <row r="121" spans="1:14" ht="16.5" customHeight="1" x14ac:dyDescent="0.25">
      <c r="A121" s="581">
        <v>43501</v>
      </c>
      <c r="B121" s="413"/>
      <c r="C121" s="414"/>
      <c r="D121" s="582">
        <f t="shared" si="6"/>
        <v>0</v>
      </c>
      <c r="E121" s="415"/>
      <c r="F121" s="416"/>
      <c r="G121" s="416"/>
      <c r="H121" s="417"/>
      <c r="I121" s="583">
        <f t="shared" si="7"/>
        <v>0</v>
      </c>
      <c r="J121" s="418"/>
      <c r="K121" s="584">
        <f t="shared" si="4"/>
        <v>0</v>
      </c>
      <c r="L121" s="585">
        <f t="shared" si="5"/>
        <v>0</v>
      </c>
      <c r="M121" s="411"/>
      <c r="N121" s="586"/>
    </row>
    <row r="122" spans="1:14" ht="16.5" customHeight="1" x14ac:dyDescent="0.25">
      <c r="A122" s="581">
        <v>43502</v>
      </c>
      <c r="B122" s="413"/>
      <c r="C122" s="414"/>
      <c r="D122" s="582">
        <f t="shared" si="6"/>
        <v>0</v>
      </c>
      <c r="E122" s="415"/>
      <c r="F122" s="416"/>
      <c r="G122" s="416"/>
      <c r="H122" s="417"/>
      <c r="I122" s="583">
        <f t="shared" si="7"/>
        <v>0</v>
      </c>
      <c r="J122" s="418"/>
      <c r="K122" s="584">
        <f t="shared" si="4"/>
        <v>0</v>
      </c>
      <c r="L122" s="585">
        <f t="shared" si="5"/>
        <v>0</v>
      </c>
      <c r="M122" s="411"/>
      <c r="N122" s="586"/>
    </row>
    <row r="123" spans="1:14" ht="16.5" customHeight="1" x14ac:dyDescent="0.25">
      <c r="A123" s="581">
        <v>43503</v>
      </c>
      <c r="B123" s="413"/>
      <c r="C123" s="414"/>
      <c r="D123" s="582">
        <f t="shared" si="6"/>
        <v>0</v>
      </c>
      <c r="E123" s="415"/>
      <c r="F123" s="416"/>
      <c r="G123" s="416"/>
      <c r="H123" s="417"/>
      <c r="I123" s="583">
        <f t="shared" si="7"/>
        <v>0</v>
      </c>
      <c r="J123" s="418"/>
      <c r="K123" s="584">
        <f t="shared" si="4"/>
        <v>0</v>
      </c>
      <c r="L123" s="585">
        <f t="shared" si="5"/>
        <v>0</v>
      </c>
      <c r="M123" s="411"/>
      <c r="N123" s="586"/>
    </row>
    <row r="124" spans="1:14" ht="16.5" customHeight="1" thickBot="1" x14ac:dyDescent="0.3">
      <c r="A124" s="587">
        <v>43504</v>
      </c>
      <c r="B124" s="413"/>
      <c r="C124" s="414"/>
      <c r="D124" s="588">
        <f t="shared" si="6"/>
        <v>0</v>
      </c>
      <c r="E124" s="415"/>
      <c r="F124" s="416"/>
      <c r="G124" s="416"/>
      <c r="H124" s="417"/>
      <c r="I124" s="589">
        <f t="shared" si="7"/>
        <v>0</v>
      </c>
      <c r="J124" s="418"/>
      <c r="K124" s="590">
        <f t="shared" si="4"/>
        <v>0</v>
      </c>
      <c r="L124" s="591">
        <f t="shared" si="5"/>
        <v>0</v>
      </c>
      <c r="M124" s="411"/>
      <c r="N124" s="592"/>
    </row>
    <row r="125" spans="1:14" ht="16.5" customHeight="1" x14ac:dyDescent="0.25">
      <c r="A125" s="593">
        <v>43507</v>
      </c>
      <c r="B125" s="413"/>
      <c r="C125" s="414"/>
      <c r="D125" s="594">
        <f t="shared" si="6"/>
        <v>0</v>
      </c>
      <c r="E125" s="415"/>
      <c r="F125" s="416"/>
      <c r="G125" s="416"/>
      <c r="H125" s="417"/>
      <c r="I125" s="595">
        <f t="shared" si="7"/>
        <v>0</v>
      </c>
      <c r="J125" s="418"/>
      <c r="K125" s="596">
        <f t="shared" si="4"/>
        <v>0</v>
      </c>
      <c r="L125" s="597">
        <f t="shared" si="5"/>
        <v>0</v>
      </c>
      <c r="M125" s="411"/>
      <c r="N125" s="598"/>
    </row>
    <row r="126" spans="1:14" ht="15" x14ac:dyDescent="0.25">
      <c r="A126" s="581">
        <v>43508</v>
      </c>
      <c r="B126" s="413"/>
      <c r="C126" s="414"/>
      <c r="D126" s="582">
        <f t="shared" si="6"/>
        <v>0</v>
      </c>
      <c r="E126" s="415"/>
      <c r="F126" s="416"/>
      <c r="G126" s="416"/>
      <c r="H126" s="417"/>
      <c r="I126" s="583">
        <f t="shared" si="7"/>
        <v>0</v>
      </c>
      <c r="J126" s="418"/>
      <c r="K126" s="584">
        <f t="shared" si="4"/>
        <v>0</v>
      </c>
      <c r="L126" s="585">
        <f t="shared" si="5"/>
        <v>0</v>
      </c>
      <c r="M126" s="411"/>
      <c r="N126" s="586"/>
    </row>
    <row r="127" spans="1:14" ht="15" x14ac:dyDescent="0.25">
      <c r="A127" s="581">
        <v>43509</v>
      </c>
      <c r="B127" s="413"/>
      <c r="C127" s="414"/>
      <c r="D127" s="582">
        <f t="shared" si="6"/>
        <v>0</v>
      </c>
      <c r="E127" s="415"/>
      <c r="F127" s="416"/>
      <c r="G127" s="416"/>
      <c r="H127" s="417"/>
      <c r="I127" s="583">
        <f t="shared" si="7"/>
        <v>0</v>
      </c>
      <c r="J127" s="418"/>
      <c r="K127" s="584">
        <f t="shared" si="4"/>
        <v>0</v>
      </c>
      <c r="L127" s="585">
        <f t="shared" si="5"/>
        <v>0</v>
      </c>
      <c r="M127" s="411"/>
      <c r="N127" s="586"/>
    </row>
    <row r="128" spans="1:14" ht="16.5" customHeight="1" x14ac:dyDescent="0.25">
      <c r="A128" s="581">
        <v>43510</v>
      </c>
      <c r="B128" s="413"/>
      <c r="C128" s="414"/>
      <c r="D128" s="582">
        <f t="shared" si="6"/>
        <v>0</v>
      </c>
      <c r="E128" s="415"/>
      <c r="F128" s="416"/>
      <c r="G128" s="416"/>
      <c r="H128" s="417"/>
      <c r="I128" s="583">
        <f t="shared" si="7"/>
        <v>0</v>
      </c>
      <c r="J128" s="418"/>
      <c r="K128" s="584">
        <f t="shared" si="4"/>
        <v>0</v>
      </c>
      <c r="L128" s="585">
        <f t="shared" si="5"/>
        <v>0</v>
      </c>
      <c r="M128" s="411"/>
      <c r="N128" s="586"/>
    </row>
    <row r="129" spans="1:14" ht="16.5" customHeight="1" thickBot="1" x14ac:dyDescent="0.3">
      <c r="A129" s="569">
        <v>43511</v>
      </c>
      <c r="B129" s="413"/>
      <c r="C129" s="414"/>
      <c r="D129" s="570">
        <f t="shared" si="6"/>
        <v>0</v>
      </c>
      <c r="E129" s="415"/>
      <c r="F129" s="416"/>
      <c r="G129" s="416"/>
      <c r="H129" s="417"/>
      <c r="I129" s="571">
        <f t="shared" si="7"/>
        <v>0</v>
      </c>
      <c r="J129" s="418"/>
      <c r="K129" s="572">
        <f t="shared" si="4"/>
        <v>0</v>
      </c>
      <c r="L129" s="573">
        <f t="shared" si="5"/>
        <v>0</v>
      </c>
      <c r="M129" s="411"/>
      <c r="N129" s="574"/>
    </row>
    <row r="130" spans="1:14" ht="15" x14ac:dyDescent="0.25">
      <c r="A130" s="575">
        <v>43514</v>
      </c>
      <c r="B130" s="413"/>
      <c r="C130" s="414"/>
      <c r="D130" s="576">
        <f t="shared" si="6"/>
        <v>0</v>
      </c>
      <c r="E130" s="415"/>
      <c r="F130" s="416"/>
      <c r="G130" s="416"/>
      <c r="H130" s="417"/>
      <c r="I130" s="577">
        <f t="shared" si="7"/>
        <v>0</v>
      </c>
      <c r="J130" s="418"/>
      <c r="K130" s="578">
        <f t="shared" si="4"/>
        <v>0</v>
      </c>
      <c r="L130" s="579">
        <f t="shared" si="5"/>
        <v>0</v>
      </c>
      <c r="M130" s="411"/>
      <c r="N130" s="580"/>
    </row>
    <row r="131" spans="1:14" ht="16.5" customHeight="1" x14ac:dyDescent="0.25">
      <c r="A131" s="581">
        <v>43515</v>
      </c>
      <c r="B131" s="413"/>
      <c r="C131" s="414"/>
      <c r="D131" s="582">
        <f t="shared" si="6"/>
        <v>0</v>
      </c>
      <c r="E131" s="415"/>
      <c r="F131" s="416"/>
      <c r="G131" s="416"/>
      <c r="H131" s="417"/>
      <c r="I131" s="583">
        <f t="shared" si="7"/>
        <v>0</v>
      </c>
      <c r="J131" s="418"/>
      <c r="K131" s="584">
        <f t="shared" si="4"/>
        <v>0</v>
      </c>
      <c r="L131" s="585">
        <f t="shared" si="5"/>
        <v>0</v>
      </c>
      <c r="M131" s="411"/>
      <c r="N131" s="586"/>
    </row>
    <row r="132" spans="1:14" ht="16.5" customHeight="1" x14ac:dyDescent="0.25">
      <c r="A132" s="581">
        <v>43516</v>
      </c>
      <c r="B132" s="413"/>
      <c r="C132" s="414"/>
      <c r="D132" s="582">
        <f t="shared" si="6"/>
        <v>0</v>
      </c>
      <c r="E132" s="415"/>
      <c r="F132" s="416"/>
      <c r="G132" s="416"/>
      <c r="H132" s="417"/>
      <c r="I132" s="583">
        <f t="shared" si="7"/>
        <v>0</v>
      </c>
      <c r="J132" s="533"/>
      <c r="K132" s="584">
        <f t="shared" si="4"/>
        <v>0</v>
      </c>
      <c r="L132" s="585">
        <f t="shared" si="5"/>
        <v>0</v>
      </c>
      <c r="M132" s="534"/>
      <c r="N132" s="586"/>
    </row>
    <row r="133" spans="1:14" ht="16.5" customHeight="1" x14ac:dyDescent="0.25">
      <c r="A133" s="581">
        <v>43517</v>
      </c>
      <c r="B133" s="413"/>
      <c r="C133" s="414"/>
      <c r="D133" s="582">
        <f t="shared" si="6"/>
        <v>0</v>
      </c>
      <c r="E133" s="415"/>
      <c r="F133" s="416"/>
      <c r="G133" s="416"/>
      <c r="H133" s="417"/>
      <c r="I133" s="583">
        <f t="shared" si="7"/>
        <v>0</v>
      </c>
      <c r="J133" s="533"/>
      <c r="K133" s="584">
        <f t="shared" si="4"/>
        <v>0</v>
      </c>
      <c r="L133" s="585">
        <f t="shared" si="5"/>
        <v>0</v>
      </c>
      <c r="M133" s="534"/>
      <c r="N133" s="586"/>
    </row>
    <row r="134" spans="1:14" ht="16.5" customHeight="1" thickBot="1" x14ac:dyDescent="0.3">
      <c r="A134" s="587">
        <v>43518</v>
      </c>
      <c r="B134" s="413"/>
      <c r="C134" s="414"/>
      <c r="D134" s="588">
        <f t="shared" si="6"/>
        <v>0</v>
      </c>
      <c r="E134" s="415"/>
      <c r="F134" s="416"/>
      <c r="G134" s="416"/>
      <c r="H134" s="417"/>
      <c r="I134" s="589">
        <f t="shared" si="7"/>
        <v>0</v>
      </c>
      <c r="J134" s="533"/>
      <c r="K134" s="590">
        <f t="shared" si="4"/>
        <v>0</v>
      </c>
      <c r="L134" s="591">
        <f t="shared" si="5"/>
        <v>0</v>
      </c>
      <c r="M134" s="534"/>
      <c r="N134" s="592"/>
    </row>
    <row r="135" spans="1:14" ht="16.5" customHeight="1" x14ac:dyDescent="0.25">
      <c r="A135" s="593">
        <v>43521</v>
      </c>
      <c r="B135" s="413"/>
      <c r="C135" s="414"/>
      <c r="D135" s="594">
        <f t="shared" si="6"/>
        <v>0</v>
      </c>
      <c r="E135" s="415"/>
      <c r="F135" s="416"/>
      <c r="G135" s="416"/>
      <c r="H135" s="417"/>
      <c r="I135" s="595">
        <f t="shared" si="7"/>
        <v>0</v>
      </c>
      <c r="J135" s="418"/>
      <c r="K135" s="596">
        <f t="shared" si="4"/>
        <v>0</v>
      </c>
      <c r="L135" s="597">
        <f t="shared" si="5"/>
        <v>0</v>
      </c>
      <c r="M135" s="411"/>
      <c r="N135" s="598"/>
    </row>
    <row r="136" spans="1:14" ht="16.5" customHeight="1" x14ac:dyDescent="0.25">
      <c r="A136" s="581">
        <v>43522</v>
      </c>
      <c r="B136" s="413"/>
      <c r="C136" s="414"/>
      <c r="D136" s="582">
        <f t="shared" si="6"/>
        <v>0</v>
      </c>
      <c r="E136" s="415"/>
      <c r="F136" s="416"/>
      <c r="G136" s="416"/>
      <c r="H136" s="417"/>
      <c r="I136" s="583">
        <f t="shared" si="7"/>
        <v>0</v>
      </c>
      <c r="J136" s="418"/>
      <c r="K136" s="584">
        <f t="shared" si="4"/>
        <v>0</v>
      </c>
      <c r="L136" s="585">
        <f t="shared" si="5"/>
        <v>0</v>
      </c>
      <c r="M136" s="411"/>
      <c r="N136" s="586"/>
    </row>
    <row r="137" spans="1:14" ht="16.5" customHeight="1" x14ac:dyDescent="0.25">
      <c r="A137" s="581">
        <v>43523</v>
      </c>
      <c r="B137" s="413"/>
      <c r="C137" s="414"/>
      <c r="D137" s="582">
        <f t="shared" si="6"/>
        <v>0</v>
      </c>
      <c r="E137" s="415"/>
      <c r="F137" s="416"/>
      <c r="G137" s="416"/>
      <c r="H137" s="417"/>
      <c r="I137" s="583">
        <f t="shared" si="7"/>
        <v>0</v>
      </c>
      <c r="J137" s="418"/>
      <c r="K137" s="584">
        <f t="shared" si="4"/>
        <v>0</v>
      </c>
      <c r="L137" s="585">
        <f t="shared" si="5"/>
        <v>0</v>
      </c>
      <c r="M137" s="411"/>
      <c r="N137" s="586"/>
    </row>
    <row r="138" spans="1:14" ht="16.5" customHeight="1" x14ac:dyDescent="0.25">
      <c r="A138" s="581">
        <v>43524</v>
      </c>
      <c r="B138" s="413"/>
      <c r="C138" s="414"/>
      <c r="D138" s="582">
        <f t="shared" si="6"/>
        <v>0</v>
      </c>
      <c r="E138" s="415"/>
      <c r="F138" s="416"/>
      <c r="G138" s="416"/>
      <c r="H138" s="417"/>
      <c r="I138" s="583">
        <f t="shared" si="7"/>
        <v>0</v>
      </c>
      <c r="J138" s="418"/>
      <c r="K138" s="584">
        <f t="shared" ref="K138:K201" si="8">IF(I138+M138&gt;0,1,0)</f>
        <v>0</v>
      </c>
      <c r="L138" s="585">
        <f t="shared" si="5"/>
        <v>0</v>
      </c>
      <c r="M138" s="411"/>
      <c r="N138" s="586"/>
    </row>
    <row r="139" spans="1:14" ht="16.5" customHeight="1" thickBot="1" x14ac:dyDescent="0.3">
      <c r="A139" s="611">
        <v>43525</v>
      </c>
      <c r="B139" s="413"/>
      <c r="C139" s="414"/>
      <c r="D139" s="612">
        <f t="shared" si="6"/>
        <v>0</v>
      </c>
      <c r="E139" s="415"/>
      <c r="F139" s="416"/>
      <c r="G139" s="416"/>
      <c r="H139" s="417"/>
      <c r="I139" s="613">
        <f t="shared" si="7"/>
        <v>0</v>
      </c>
      <c r="J139" s="418"/>
      <c r="K139" s="614">
        <f t="shared" si="8"/>
        <v>0</v>
      </c>
      <c r="L139" s="615">
        <f t="shared" ref="L139:L202" si="9">I139/60+M139</f>
        <v>0</v>
      </c>
      <c r="M139" s="411"/>
      <c r="N139" s="616"/>
    </row>
    <row r="140" spans="1:14" ht="16.5" customHeight="1" x14ac:dyDescent="0.25">
      <c r="A140" s="599">
        <v>43528</v>
      </c>
      <c r="B140" s="413"/>
      <c r="C140" s="414"/>
      <c r="D140" s="600">
        <f t="shared" ref="D140:D203" si="10">MAX(C140-B140,0)*24</f>
        <v>0</v>
      </c>
      <c r="E140" s="415"/>
      <c r="F140" s="416"/>
      <c r="G140" s="416"/>
      <c r="H140" s="417"/>
      <c r="I140" s="601">
        <f t="shared" ref="I140:I203" si="11">MAX(D140*60-H140-F140-E140-G140,0)</f>
        <v>0</v>
      </c>
      <c r="J140" s="418"/>
      <c r="K140" s="602">
        <f t="shared" si="8"/>
        <v>0</v>
      </c>
      <c r="L140" s="603">
        <f t="shared" si="9"/>
        <v>0</v>
      </c>
      <c r="M140" s="411"/>
      <c r="N140" s="604"/>
    </row>
    <row r="141" spans="1:14" ht="16.5" customHeight="1" x14ac:dyDescent="0.25">
      <c r="A141" s="605">
        <v>43529</v>
      </c>
      <c r="B141" s="413"/>
      <c r="C141" s="414"/>
      <c r="D141" s="606">
        <f t="shared" si="10"/>
        <v>0</v>
      </c>
      <c r="E141" s="415"/>
      <c r="F141" s="416"/>
      <c r="G141" s="416"/>
      <c r="H141" s="417"/>
      <c r="I141" s="607">
        <f t="shared" si="11"/>
        <v>0</v>
      </c>
      <c r="J141" s="418"/>
      <c r="K141" s="608">
        <f t="shared" si="8"/>
        <v>0</v>
      </c>
      <c r="L141" s="609">
        <f t="shared" si="9"/>
        <v>0</v>
      </c>
      <c r="M141" s="411"/>
      <c r="N141" s="610"/>
    </row>
    <row r="142" spans="1:14" ht="16.5" customHeight="1" x14ac:dyDescent="0.25">
      <c r="A142" s="605">
        <v>43530</v>
      </c>
      <c r="B142" s="413"/>
      <c r="C142" s="414"/>
      <c r="D142" s="606">
        <f t="shared" si="10"/>
        <v>0</v>
      </c>
      <c r="E142" s="415"/>
      <c r="F142" s="416"/>
      <c r="G142" s="416"/>
      <c r="H142" s="417"/>
      <c r="I142" s="607">
        <f t="shared" si="11"/>
        <v>0</v>
      </c>
      <c r="J142" s="418"/>
      <c r="K142" s="608">
        <f t="shared" si="8"/>
        <v>0</v>
      </c>
      <c r="L142" s="609">
        <f t="shared" si="9"/>
        <v>0</v>
      </c>
      <c r="M142" s="411"/>
      <c r="N142" s="610"/>
    </row>
    <row r="143" spans="1:14" ht="16.5" customHeight="1" x14ac:dyDescent="0.25">
      <c r="A143" s="605">
        <v>43531</v>
      </c>
      <c r="B143" s="413"/>
      <c r="C143" s="414"/>
      <c r="D143" s="606">
        <f t="shared" si="10"/>
        <v>0</v>
      </c>
      <c r="E143" s="415"/>
      <c r="F143" s="416"/>
      <c r="G143" s="416"/>
      <c r="H143" s="417"/>
      <c r="I143" s="607">
        <f t="shared" si="11"/>
        <v>0</v>
      </c>
      <c r="J143" s="418"/>
      <c r="K143" s="608">
        <f t="shared" si="8"/>
        <v>0</v>
      </c>
      <c r="L143" s="609">
        <f t="shared" si="9"/>
        <v>0</v>
      </c>
      <c r="M143" s="411"/>
      <c r="N143" s="610"/>
    </row>
    <row r="144" spans="1:14" ht="16.5" customHeight="1" thickBot="1" x14ac:dyDescent="0.3">
      <c r="A144" s="611">
        <v>43532</v>
      </c>
      <c r="B144" s="413"/>
      <c r="C144" s="414"/>
      <c r="D144" s="612">
        <f t="shared" si="10"/>
        <v>0</v>
      </c>
      <c r="E144" s="415"/>
      <c r="F144" s="416"/>
      <c r="G144" s="416"/>
      <c r="H144" s="417"/>
      <c r="I144" s="613">
        <f t="shared" si="11"/>
        <v>0</v>
      </c>
      <c r="J144" s="418"/>
      <c r="K144" s="614">
        <f t="shared" si="8"/>
        <v>0</v>
      </c>
      <c r="L144" s="615">
        <f t="shared" si="9"/>
        <v>0</v>
      </c>
      <c r="M144" s="411"/>
      <c r="N144" s="616"/>
    </row>
    <row r="145" spans="1:14" ht="16.5" customHeight="1" x14ac:dyDescent="0.25">
      <c r="A145" s="617">
        <v>43535</v>
      </c>
      <c r="B145" s="413"/>
      <c r="C145" s="414"/>
      <c r="D145" s="618">
        <f t="shared" si="10"/>
        <v>0</v>
      </c>
      <c r="E145" s="415"/>
      <c r="F145" s="416"/>
      <c r="G145" s="416"/>
      <c r="H145" s="417"/>
      <c r="I145" s="619">
        <f t="shared" si="11"/>
        <v>0</v>
      </c>
      <c r="J145" s="418"/>
      <c r="K145" s="620">
        <f t="shared" si="8"/>
        <v>0</v>
      </c>
      <c r="L145" s="621">
        <f t="shared" si="9"/>
        <v>0</v>
      </c>
      <c r="M145" s="411"/>
      <c r="N145" s="622"/>
    </row>
    <row r="146" spans="1:14" ht="16.5" customHeight="1" x14ac:dyDescent="0.25">
      <c r="A146" s="605">
        <v>43536</v>
      </c>
      <c r="B146" s="413"/>
      <c r="C146" s="414"/>
      <c r="D146" s="606">
        <f t="shared" si="10"/>
        <v>0</v>
      </c>
      <c r="E146" s="415"/>
      <c r="F146" s="416"/>
      <c r="G146" s="416"/>
      <c r="H146" s="417"/>
      <c r="I146" s="607">
        <f t="shared" si="11"/>
        <v>0</v>
      </c>
      <c r="J146" s="418"/>
      <c r="K146" s="608">
        <f t="shared" si="8"/>
        <v>0</v>
      </c>
      <c r="L146" s="609">
        <f t="shared" si="9"/>
        <v>0</v>
      </c>
      <c r="M146" s="411"/>
      <c r="N146" s="610"/>
    </row>
    <row r="147" spans="1:14" ht="16.5" customHeight="1" x14ac:dyDescent="0.25">
      <c r="A147" s="605">
        <v>43537</v>
      </c>
      <c r="B147" s="413"/>
      <c r="C147" s="414"/>
      <c r="D147" s="606">
        <f t="shared" si="10"/>
        <v>0</v>
      </c>
      <c r="E147" s="415"/>
      <c r="F147" s="416"/>
      <c r="G147" s="416"/>
      <c r="H147" s="417"/>
      <c r="I147" s="607">
        <f t="shared" si="11"/>
        <v>0</v>
      </c>
      <c r="J147" s="418"/>
      <c r="K147" s="608">
        <f t="shared" si="8"/>
        <v>0</v>
      </c>
      <c r="L147" s="609">
        <f t="shared" si="9"/>
        <v>0</v>
      </c>
      <c r="M147" s="411"/>
      <c r="N147" s="610"/>
    </row>
    <row r="148" spans="1:14" ht="16.5" customHeight="1" x14ac:dyDescent="0.25">
      <c r="A148" s="605">
        <v>43538</v>
      </c>
      <c r="B148" s="413"/>
      <c r="C148" s="414"/>
      <c r="D148" s="606">
        <f t="shared" si="10"/>
        <v>0</v>
      </c>
      <c r="E148" s="415"/>
      <c r="F148" s="416"/>
      <c r="G148" s="416"/>
      <c r="H148" s="417"/>
      <c r="I148" s="607">
        <f t="shared" si="11"/>
        <v>0</v>
      </c>
      <c r="J148" s="418"/>
      <c r="K148" s="608">
        <f t="shared" si="8"/>
        <v>0</v>
      </c>
      <c r="L148" s="609">
        <f t="shared" si="9"/>
        <v>0</v>
      </c>
      <c r="M148" s="411"/>
      <c r="N148" s="610"/>
    </row>
    <row r="149" spans="1:14" ht="16.5" customHeight="1" thickBot="1" x14ac:dyDescent="0.3">
      <c r="A149" s="623">
        <v>43539</v>
      </c>
      <c r="B149" s="413"/>
      <c r="C149" s="414"/>
      <c r="D149" s="624">
        <f t="shared" si="10"/>
        <v>0</v>
      </c>
      <c r="E149" s="415"/>
      <c r="F149" s="416"/>
      <c r="G149" s="416"/>
      <c r="H149" s="417"/>
      <c r="I149" s="625">
        <f t="shared" si="11"/>
        <v>0</v>
      </c>
      <c r="J149" s="418"/>
      <c r="K149" s="626">
        <f t="shared" si="8"/>
        <v>0</v>
      </c>
      <c r="L149" s="627">
        <f t="shared" si="9"/>
        <v>0</v>
      </c>
      <c r="M149" s="411"/>
      <c r="N149" s="628"/>
    </row>
    <row r="150" spans="1:14" ht="16.5" customHeight="1" x14ac:dyDescent="0.25">
      <c r="A150" s="599">
        <v>43542</v>
      </c>
      <c r="B150" s="413"/>
      <c r="C150" s="414"/>
      <c r="D150" s="600">
        <f t="shared" si="10"/>
        <v>0</v>
      </c>
      <c r="E150" s="415"/>
      <c r="F150" s="416"/>
      <c r="G150" s="416"/>
      <c r="H150" s="417"/>
      <c r="I150" s="601">
        <f t="shared" si="11"/>
        <v>0</v>
      </c>
      <c r="J150" s="418"/>
      <c r="K150" s="602">
        <f t="shared" si="8"/>
        <v>0</v>
      </c>
      <c r="L150" s="603">
        <f t="shared" si="9"/>
        <v>0</v>
      </c>
      <c r="M150" s="411"/>
      <c r="N150" s="604"/>
    </row>
    <row r="151" spans="1:14" ht="16.5" customHeight="1" x14ac:dyDescent="0.25">
      <c r="A151" s="605">
        <v>43543</v>
      </c>
      <c r="B151" s="413"/>
      <c r="C151" s="414"/>
      <c r="D151" s="606">
        <f t="shared" si="10"/>
        <v>0</v>
      </c>
      <c r="E151" s="415"/>
      <c r="F151" s="416"/>
      <c r="G151" s="416"/>
      <c r="H151" s="417"/>
      <c r="I151" s="607">
        <f t="shared" si="11"/>
        <v>0</v>
      </c>
      <c r="J151" s="418"/>
      <c r="K151" s="608">
        <f t="shared" si="8"/>
        <v>0</v>
      </c>
      <c r="L151" s="609">
        <f t="shared" si="9"/>
        <v>0</v>
      </c>
      <c r="M151" s="411"/>
      <c r="N151" s="610"/>
    </row>
    <row r="152" spans="1:14" ht="16.5" customHeight="1" x14ac:dyDescent="0.25">
      <c r="A152" s="605">
        <v>43544</v>
      </c>
      <c r="B152" s="413"/>
      <c r="C152" s="414"/>
      <c r="D152" s="606">
        <f t="shared" si="10"/>
        <v>0</v>
      </c>
      <c r="E152" s="415"/>
      <c r="F152" s="416"/>
      <c r="G152" s="416"/>
      <c r="H152" s="417"/>
      <c r="I152" s="607">
        <f t="shared" si="11"/>
        <v>0</v>
      </c>
      <c r="J152" s="418"/>
      <c r="K152" s="608">
        <f t="shared" si="8"/>
        <v>0</v>
      </c>
      <c r="L152" s="609">
        <f t="shared" si="9"/>
        <v>0</v>
      </c>
      <c r="M152" s="411"/>
      <c r="N152" s="610"/>
    </row>
    <row r="153" spans="1:14" ht="16.5" customHeight="1" x14ac:dyDescent="0.25">
      <c r="A153" s="605">
        <v>43545</v>
      </c>
      <c r="B153" s="413"/>
      <c r="C153" s="414"/>
      <c r="D153" s="606">
        <f t="shared" si="10"/>
        <v>0</v>
      </c>
      <c r="E153" s="415"/>
      <c r="F153" s="416"/>
      <c r="G153" s="416"/>
      <c r="H153" s="417"/>
      <c r="I153" s="607">
        <f t="shared" si="11"/>
        <v>0</v>
      </c>
      <c r="J153" s="418"/>
      <c r="K153" s="608">
        <f t="shared" si="8"/>
        <v>0</v>
      </c>
      <c r="L153" s="609">
        <f t="shared" si="9"/>
        <v>0</v>
      </c>
      <c r="M153" s="411"/>
      <c r="N153" s="610"/>
    </row>
    <row r="154" spans="1:14" ht="16.5" customHeight="1" thickBot="1" x14ac:dyDescent="0.3">
      <c r="A154" s="611">
        <v>43546</v>
      </c>
      <c r="B154" s="413"/>
      <c r="C154" s="414"/>
      <c r="D154" s="612">
        <f t="shared" si="10"/>
        <v>0</v>
      </c>
      <c r="E154" s="415"/>
      <c r="F154" s="416"/>
      <c r="G154" s="416"/>
      <c r="H154" s="417"/>
      <c r="I154" s="613">
        <f t="shared" si="11"/>
        <v>0</v>
      </c>
      <c r="J154" s="418"/>
      <c r="K154" s="614">
        <f t="shared" si="8"/>
        <v>0</v>
      </c>
      <c r="L154" s="615">
        <f t="shared" si="9"/>
        <v>0</v>
      </c>
      <c r="M154" s="411"/>
      <c r="N154" s="616"/>
    </row>
    <row r="155" spans="1:14" ht="16.5" customHeight="1" x14ac:dyDescent="0.25">
      <c r="A155" s="617">
        <v>43549</v>
      </c>
      <c r="B155" s="413"/>
      <c r="C155" s="414"/>
      <c r="D155" s="618">
        <f t="shared" si="10"/>
        <v>0</v>
      </c>
      <c r="E155" s="415"/>
      <c r="F155" s="416"/>
      <c r="G155" s="416"/>
      <c r="H155" s="417"/>
      <c r="I155" s="619">
        <f t="shared" si="11"/>
        <v>0</v>
      </c>
      <c r="J155" s="418"/>
      <c r="K155" s="620">
        <f t="shared" si="8"/>
        <v>0</v>
      </c>
      <c r="L155" s="621">
        <f t="shared" si="9"/>
        <v>0</v>
      </c>
      <c r="M155" s="411"/>
      <c r="N155" s="622"/>
    </row>
    <row r="156" spans="1:14" ht="16.5" customHeight="1" x14ac:dyDescent="0.25">
      <c r="A156" s="605">
        <v>43550</v>
      </c>
      <c r="B156" s="413"/>
      <c r="C156" s="414"/>
      <c r="D156" s="606">
        <f t="shared" si="10"/>
        <v>0</v>
      </c>
      <c r="E156" s="415"/>
      <c r="F156" s="416"/>
      <c r="G156" s="416"/>
      <c r="H156" s="417"/>
      <c r="I156" s="607">
        <f t="shared" si="11"/>
        <v>0</v>
      </c>
      <c r="J156" s="418"/>
      <c r="K156" s="608">
        <f t="shared" si="8"/>
        <v>0</v>
      </c>
      <c r="L156" s="609">
        <f t="shared" si="9"/>
        <v>0</v>
      </c>
      <c r="M156" s="411"/>
      <c r="N156" s="610"/>
    </row>
    <row r="157" spans="1:14" ht="16.5" customHeight="1" x14ac:dyDescent="0.25">
      <c r="A157" s="605">
        <v>43551</v>
      </c>
      <c r="B157" s="413"/>
      <c r="C157" s="414"/>
      <c r="D157" s="606">
        <f t="shared" si="10"/>
        <v>0</v>
      </c>
      <c r="E157" s="415"/>
      <c r="F157" s="416"/>
      <c r="G157" s="416"/>
      <c r="H157" s="417"/>
      <c r="I157" s="607">
        <f t="shared" si="11"/>
        <v>0</v>
      </c>
      <c r="J157" s="418"/>
      <c r="K157" s="608">
        <f t="shared" si="8"/>
        <v>0</v>
      </c>
      <c r="L157" s="609">
        <f t="shared" si="9"/>
        <v>0</v>
      </c>
      <c r="M157" s="411"/>
      <c r="N157" s="610"/>
    </row>
    <row r="158" spans="1:14" ht="16.5" customHeight="1" x14ac:dyDescent="0.25">
      <c r="A158" s="605">
        <v>43552</v>
      </c>
      <c r="B158" s="413"/>
      <c r="C158" s="414"/>
      <c r="D158" s="606">
        <f t="shared" si="10"/>
        <v>0</v>
      </c>
      <c r="E158" s="415"/>
      <c r="F158" s="416"/>
      <c r="G158" s="416"/>
      <c r="H158" s="417"/>
      <c r="I158" s="607">
        <f t="shared" si="11"/>
        <v>0</v>
      </c>
      <c r="J158" s="418"/>
      <c r="K158" s="608">
        <f t="shared" si="8"/>
        <v>0</v>
      </c>
      <c r="L158" s="609">
        <f t="shared" si="9"/>
        <v>0</v>
      </c>
      <c r="M158" s="411"/>
      <c r="N158" s="610"/>
    </row>
    <row r="159" spans="1:14" ht="16.5" customHeight="1" thickBot="1" x14ac:dyDescent="0.3">
      <c r="A159" s="623">
        <v>43553</v>
      </c>
      <c r="B159" s="413"/>
      <c r="C159" s="414"/>
      <c r="D159" s="624">
        <f t="shared" si="10"/>
        <v>0</v>
      </c>
      <c r="E159" s="415"/>
      <c r="F159" s="416"/>
      <c r="G159" s="416"/>
      <c r="H159" s="417"/>
      <c r="I159" s="625">
        <f t="shared" si="11"/>
        <v>0</v>
      </c>
      <c r="J159" s="418"/>
      <c r="K159" s="626">
        <f t="shared" si="8"/>
        <v>0</v>
      </c>
      <c r="L159" s="627">
        <f t="shared" si="9"/>
        <v>0</v>
      </c>
      <c r="M159" s="411"/>
      <c r="N159" s="628"/>
    </row>
    <row r="160" spans="1:14" ht="16.5" customHeight="1" x14ac:dyDescent="0.25">
      <c r="A160" s="475">
        <v>43556</v>
      </c>
      <c r="B160" s="413"/>
      <c r="C160" s="414"/>
      <c r="D160" s="476">
        <f t="shared" si="10"/>
        <v>0</v>
      </c>
      <c r="E160" s="415"/>
      <c r="F160" s="416"/>
      <c r="G160" s="416"/>
      <c r="H160" s="417"/>
      <c r="I160" s="477">
        <f t="shared" si="11"/>
        <v>0</v>
      </c>
      <c r="J160" s="418"/>
      <c r="K160" s="478">
        <f t="shared" si="8"/>
        <v>0</v>
      </c>
      <c r="L160" s="479">
        <f t="shared" si="9"/>
        <v>0</v>
      </c>
      <c r="M160" s="411"/>
      <c r="N160" s="480"/>
    </row>
    <row r="161" spans="1:14" ht="16.5" customHeight="1" x14ac:dyDescent="0.25">
      <c r="A161" s="450">
        <v>43557</v>
      </c>
      <c r="B161" s="413"/>
      <c r="C161" s="414"/>
      <c r="D161" s="451">
        <f t="shared" si="10"/>
        <v>0</v>
      </c>
      <c r="E161" s="415"/>
      <c r="F161" s="416"/>
      <c r="G161" s="416"/>
      <c r="H161" s="417"/>
      <c r="I161" s="452">
        <f t="shared" si="11"/>
        <v>0</v>
      </c>
      <c r="J161" s="418"/>
      <c r="K161" s="453">
        <f t="shared" si="8"/>
        <v>0</v>
      </c>
      <c r="L161" s="454">
        <f t="shared" si="9"/>
        <v>0</v>
      </c>
      <c r="M161" s="411"/>
      <c r="N161" s="455"/>
    </row>
    <row r="162" spans="1:14" ht="16.5" customHeight="1" x14ac:dyDescent="0.25">
      <c r="A162" s="450">
        <v>43558</v>
      </c>
      <c r="B162" s="413"/>
      <c r="C162" s="414"/>
      <c r="D162" s="451">
        <f t="shared" si="10"/>
        <v>0</v>
      </c>
      <c r="E162" s="415"/>
      <c r="F162" s="416"/>
      <c r="G162" s="416"/>
      <c r="H162" s="417"/>
      <c r="I162" s="452">
        <f t="shared" si="11"/>
        <v>0</v>
      </c>
      <c r="J162" s="418"/>
      <c r="K162" s="453">
        <f t="shared" si="8"/>
        <v>0</v>
      </c>
      <c r="L162" s="454">
        <f t="shared" si="9"/>
        <v>0</v>
      </c>
      <c r="M162" s="411"/>
      <c r="N162" s="455"/>
    </row>
    <row r="163" spans="1:14" ht="16.5" customHeight="1" x14ac:dyDescent="0.25">
      <c r="A163" s="450">
        <v>43559</v>
      </c>
      <c r="B163" s="413"/>
      <c r="C163" s="414"/>
      <c r="D163" s="451">
        <f t="shared" si="10"/>
        <v>0</v>
      </c>
      <c r="E163" s="415"/>
      <c r="F163" s="416"/>
      <c r="G163" s="416"/>
      <c r="H163" s="417"/>
      <c r="I163" s="452">
        <f t="shared" si="11"/>
        <v>0</v>
      </c>
      <c r="J163" s="418"/>
      <c r="K163" s="453">
        <f t="shared" si="8"/>
        <v>0</v>
      </c>
      <c r="L163" s="454">
        <f t="shared" si="9"/>
        <v>0</v>
      </c>
      <c r="M163" s="411"/>
      <c r="N163" s="455"/>
    </row>
    <row r="164" spans="1:14" ht="16.5" customHeight="1" thickBot="1" x14ac:dyDescent="0.3">
      <c r="A164" s="469">
        <v>43560</v>
      </c>
      <c r="B164" s="413"/>
      <c r="C164" s="414"/>
      <c r="D164" s="470">
        <f t="shared" si="10"/>
        <v>0</v>
      </c>
      <c r="E164" s="415"/>
      <c r="F164" s="416"/>
      <c r="G164" s="416"/>
      <c r="H164" s="417"/>
      <c r="I164" s="471">
        <f t="shared" si="11"/>
        <v>0</v>
      </c>
      <c r="J164" s="418"/>
      <c r="K164" s="472">
        <f t="shared" si="8"/>
        <v>0</v>
      </c>
      <c r="L164" s="473">
        <f t="shared" si="9"/>
        <v>0</v>
      </c>
      <c r="M164" s="411"/>
      <c r="N164" s="474"/>
    </row>
    <row r="165" spans="1:14" ht="16.5" customHeight="1" x14ac:dyDescent="0.25">
      <c r="A165" s="444">
        <v>43563</v>
      </c>
      <c r="B165" s="413"/>
      <c r="C165" s="414"/>
      <c r="D165" s="445">
        <f t="shared" si="10"/>
        <v>0</v>
      </c>
      <c r="E165" s="415"/>
      <c r="F165" s="416"/>
      <c r="G165" s="416"/>
      <c r="H165" s="417"/>
      <c r="I165" s="446">
        <f t="shared" si="11"/>
        <v>0</v>
      </c>
      <c r="J165" s="418"/>
      <c r="K165" s="447">
        <f t="shared" si="8"/>
        <v>0</v>
      </c>
      <c r="L165" s="448">
        <f t="shared" si="9"/>
        <v>0</v>
      </c>
      <c r="M165" s="411"/>
      <c r="N165" s="449"/>
    </row>
    <row r="166" spans="1:14" ht="16.5" customHeight="1" x14ac:dyDescent="0.25">
      <c r="A166" s="450">
        <v>43564</v>
      </c>
      <c r="B166" s="413"/>
      <c r="C166" s="414"/>
      <c r="D166" s="451">
        <f t="shared" si="10"/>
        <v>0</v>
      </c>
      <c r="E166" s="415"/>
      <c r="F166" s="416"/>
      <c r="G166" s="416"/>
      <c r="H166" s="417"/>
      <c r="I166" s="452">
        <f t="shared" si="11"/>
        <v>0</v>
      </c>
      <c r="J166" s="418"/>
      <c r="K166" s="453">
        <f t="shared" si="8"/>
        <v>0</v>
      </c>
      <c r="L166" s="454">
        <f t="shared" si="9"/>
        <v>0</v>
      </c>
      <c r="M166" s="411"/>
      <c r="N166" s="455"/>
    </row>
    <row r="167" spans="1:14" ht="16.5" customHeight="1" x14ac:dyDescent="0.25">
      <c r="A167" s="450">
        <v>43565</v>
      </c>
      <c r="B167" s="413"/>
      <c r="C167" s="414"/>
      <c r="D167" s="451">
        <f t="shared" si="10"/>
        <v>0</v>
      </c>
      <c r="E167" s="415"/>
      <c r="F167" s="416"/>
      <c r="G167" s="416"/>
      <c r="H167" s="417"/>
      <c r="I167" s="452">
        <f t="shared" si="11"/>
        <v>0</v>
      </c>
      <c r="J167" s="418"/>
      <c r="K167" s="453">
        <f t="shared" si="8"/>
        <v>0</v>
      </c>
      <c r="L167" s="454">
        <f t="shared" si="9"/>
        <v>0</v>
      </c>
      <c r="M167" s="411"/>
      <c r="N167" s="455"/>
    </row>
    <row r="168" spans="1:14" ht="15" x14ac:dyDescent="0.25">
      <c r="A168" s="450">
        <v>43566</v>
      </c>
      <c r="B168" s="413"/>
      <c r="C168" s="414"/>
      <c r="D168" s="451">
        <f t="shared" si="10"/>
        <v>0</v>
      </c>
      <c r="E168" s="415"/>
      <c r="F168" s="416"/>
      <c r="G168" s="416"/>
      <c r="H168" s="417"/>
      <c r="I168" s="452">
        <f t="shared" si="11"/>
        <v>0</v>
      </c>
      <c r="J168" s="533"/>
      <c r="K168" s="453">
        <f t="shared" si="8"/>
        <v>0</v>
      </c>
      <c r="L168" s="454">
        <f t="shared" si="9"/>
        <v>0</v>
      </c>
      <c r="M168" s="534"/>
      <c r="N168" s="629"/>
    </row>
    <row r="169" spans="1:14" ht="15.75" thickBot="1" x14ac:dyDescent="0.3">
      <c r="A169" s="456">
        <v>43567</v>
      </c>
      <c r="B169" s="413"/>
      <c r="C169" s="414"/>
      <c r="D169" s="459">
        <f t="shared" si="10"/>
        <v>0</v>
      </c>
      <c r="E169" s="415"/>
      <c r="F169" s="416"/>
      <c r="G169" s="416"/>
      <c r="H169" s="417"/>
      <c r="I169" s="463">
        <f t="shared" si="11"/>
        <v>0</v>
      </c>
      <c r="J169" s="533"/>
      <c r="K169" s="465">
        <f t="shared" si="8"/>
        <v>0</v>
      </c>
      <c r="L169" s="466">
        <f t="shared" si="9"/>
        <v>0</v>
      </c>
      <c r="M169" s="534"/>
      <c r="N169" s="630"/>
    </row>
    <row r="170" spans="1:14" ht="16.5" customHeight="1" x14ac:dyDescent="0.25">
      <c r="A170" s="475">
        <v>43570</v>
      </c>
      <c r="B170" s="413"/>
      <c r="C170" s="414"/>
      <c r="D170" s="476">
        <f t="shared" si="10"/>
        <v>0</v>
      </c>
      <c r="E170" s="415"/>
      <c r="F170" s="416"/>
      <c r="G170" s="416"/>
      <c r="H170" s="417"/>
      <c r="I170" s="477">
        <f t="shared" si="11"/>
        <v>0</v>
      </c>
      <c r="J170" s="533"/>
      <c r="K170" s="478">
        <f t="shared" si="8"/>
        <v>0</v>
      </c>
      <c r="L170" s="479">
        <f t="shared" si="9"/>
        <v>0</v>
      </c>
      <c r="M170" s="534"/>
      <c r="N170" s="480"/>
    </row>
    <row r="171" spans="1:14" ht="16.5" customHeight="1" x14ac:dyDescent="0.25">
      <c r="A171" s="450">
        <v>43571</v>
      </c>
      <c r="B171" s="413"/>
      <c r="C171" s="414"/>
      <c r="D171" s="451">
        <f t="shared" si="10"/>
        <v>0</v>
      </c>
      <c r="E171" s="415"/>
      <c r="F171" s="416"/>
      <c r="G171" s="416"/>
      <c r="H171" s="417"/>
      <c r="I171" s="452">
        <f t="shared" si="11"/>
        <v>0</v>
      </c>
      <c r="J171" s="533"/>
      <c r="K171" s="453">
        <f t="shared" si="8"/>
        <v>0</v>
      </c>
      <c r="L171" s="454">
        <f t="shared" si="9"/>
        <v>0</v>
      </c>
      <c r="M171" s="534"/>
      <c r="N171" s="455"/>
    </row>
    <row r="172" spans="1:14" ht="16.5" customHeight="1" x14ac:dyDescent="0.25">
      <c r="A172" s="450">
        <v>43572</v>
      </c>
      <c r="B172" s="413"/>
      <c r="C172" s="414"/>
      <c r="D172" s="451">
        <f t="shared" si="10"/>
        <v>0</v>
      </c>
      <c r="E172" s="415"/>
      <c r="F172" s="416"/>
      <c r="G172" s="416"/>
      <c r="H172" s="417"/>
      <c r="I172" s="452">
        <f t="shared" si="11"/>
        <v>0</v>
      </c>
      <c r="J172" s="533"/>
      <c r="K172" s="453">
        <f t="shared" si="8"/>
        <v>0</v>
      </c>
      <c r="L172" s="454">
        <f t="shared" si="9"/>
        <v>0</v>
      </c>
      <c r="M172" s="534"/>
      <c r="N172" s="455"/>
    </row>
    <row r="173" spans="1:14" ht="16.5" customHeight="1" x14ac:dyDescent="0.25">
      <c r="A173" s="450">
        <v>43573</v>
      </c>
      <c r="B173" s="413"/>
      <c r="C173" s="414"/>
      <c r="D173" s="451">
        <f t="shared" si="10"/>
        <v>0</v>
      </c>
      <c r="E173" s="415"/>
      <c r="F173" s="416"/>
      <c r="G173" s="416"/>
      <c r="H173" s="417"/>
      <c r="I173" s="452">
        <f t="shared" si="11"/>
        <v>0</v>
      </c>
      <c r="J173" s="533"/>
      <c r="K173" s="453">
        <f t="shared" si="8"/>
        <v>0</v>
      </c>
      <c r="L173" s="454">
        <f t="shared" si="9"/>
        <v>0</v>
      </c>
      <c r="M173" s="534"/>
      <c r="N173" s="455"/>
    </row>
    <row r="174" spans="1:14" ht="16.5" customHeight="1" thickBot="1" x14ac:dyDescent="0.3">
      <c r="A174" s="469">
        <v>43574</v>
      </c>
      <c r="B174" s="413"/>
      <c r="C174" s="414"/>
      <c r="D174" s="470">
        <f t="shared" si="10"/>
        <v>0</v>
      </c>
      <c r="E174" s="415"/>
      <c r="F174" s="416"/>
      <c r="G174" s="416"/>
      <c r="H174" s="417"/>
      <c r="I174" s="471">
        <f t="shared" si="11"/>
        <v>0</v>
      </c>
      <c r="J174" s="533"/>
      <c r="K174" s="472">
        <f t="shared" si="8"/>
        <v>0</v>
      </c>
      <c r="L174" s="473">
        <f t="shared" si="9"/>
        <v>0</v>
      </c>
      <c r="M174" s="534"/>
      <c r="N174" s="474"/>
    </row>
    <row r="175" spans="1:14" ht="16.5" customHeight="1" x14ac:dyDescent="0.25">
      <c r="A175" s="444">
        <v>43577</v>
      </c>
      <c r="B175" s="413"/>
      <c r="C175" s="414"/>
      <c r="D175" s="445">
        <f t="shared" si="10"/>
        <v>0</v>
      </c>
      <c r="E175" s="415"/>
      <c r="F175" s="416"/>
      <c r="G175" s="416"/>
      <c r="H175" s="417"/>
      <c r="I175" s="446">
        <f t="shared" si="11"/>
        <v>0</v>
      </c>
      <c r="J175" s="418"/>
      <c r="K175" s="447">
        <f t="shared" si="8"/>
        <v>0</v>
      </c>
      <c r="L175" s="448">
        <f t="shared" si="9"/>
        <v>0</v>
      </c>
      <c r="M175" s="411"/>
      <c r="N175" s="449"/>
    </row>
    <row r="176" spans="1:14" ht="16.5" customHeight="1" x14ac:dyDescent="0.25">
      <c r="A176" s="450">
        <v>43578</v>
      </c>
      <c r="B176" s="413"/>
      <c r="C176" s="414"/>
      <c r="D176" s="451">
        <f t="shared" si="10"/>
        <v>0</v>
      </c>
      <c r="E176" s="415"/>
      <c r="F176" s="416"/>
      <c r="G176" s="416"/>
      <c r="H176" s="417"/>
      <c r="I176" s="452">
        <f t="shared" si="11"/>
        <v>0</v>
      </c>
      <c r="J176" s="418"/>
      <c r="K176" s="453">
        <f t="shared" si="8"/>
        <v>0</v>
      </c>
      <c r="L176" s="454">
        <f t="shared" si="9"/>
        <v>0</v>
      </c>
      <c r="M176" s="411"/>
      <c r="N176" s="455"/>
    </row>
    <row r="177" spans="1:14" ht="16.5" customHeight="1" x14ac:dyDescent="0.25">
      <c r="A177" s="450">
        <v>43579</v>
      </c>
      <c r="B177" s="413"/>
      <c r="C177" s="414"/>
      <c r="D177" s="451">
        <f t="shared" si="10"/>
        <v>0</v>
      </c>
      <c r="E177" s="415"/>
      <c r="F177" s="416"/>
      <c r="G177" s="416"/>
      <c r="H177" s="417"/>
      <c r="I177" s="452">
        <f t="shared" si="11"/>
        <v>0</v>
      </c>
      <c r="J177" s="418"/>
      <c r="K177" s="453">
        <f t="shared" si="8"/>
        <v>0</v>
      </c>
      <c r="L177" s="454">
        <f t="shared" si="9"/>
        <v>0</v>
      </c>
      <c r="M177" s="411"/>
      <c r="N177" s="455"/>
    </row>
    <row r="178" spans="1:14" ht="16.5" customHeight="1" x14ac:dyDescent="0.25">
      <c r="A178" s="450">
        <v>43580</v>
      </c>
      <c r="B178" s="413"/>
      <c r="C178" s="414"/>
      <c r="D178" s="451">
        <f t="shared" si="10"/>
        <v>0</v>
      </c>
      <c r="E178" s="415"/>
      <c r="F178" s="416"/>
      <c r="G178" s="416"/>
      <c r="H178" s="417"/>
      <c r="I178" s="452">
        <f t="shared" si="11"/>
        <v>0</v>
      </c>
      <c r="J178" s="418"/>
      <c r="K178" s="453">
        <f t="shared" si="8"/>
        <v>0</v>
      </c>
      <c r="L178" s="454">
        <f t="shared" si="9"/>
        <v>0</v>
      </c>
      <c r="M178" s="411"/>
      <c r="N178" s="455"/>
    </row>
    <row r="179" spans="1:14" ht="16.5" customHeight="1" thickBot="1" x14ac:dyDescent="0.3">
      <c r="A179" s="456">
        <v>43581</v>
      </c>
      <c r="B179" s="413"/>
      <c r="C179" s="414"/>
      <c r="D179" s="459">
        <f t="shared" si="10"/>
        <v>0</v>
      </c>
      <c r="E179" s="415"/>
      <c r="F179" s="416"/>
      <c r="G179" s="416"/>
      <c r="H179" s="417"/>
      <c r="I179" s="463">
        <f t="shared" si="11"/>
        <v>0</v>
      </c>
      <c r="J179" s="418"/>
      <c r="K179" s="465">
        <f t="shared" si="8"/>
        <v>0</v>
      </c>
      <c r="L179" s="466">
        <f t="shared" si="9"/>
        <v>0</v>
      </c>
      <c r="M179" s="411"/>
      <c r="N179" s="468"/>
    </row>
    <row r="180" spans="1:14" ht="16.5" customHeight="1" x14ac:dyDescent="0.25">
      <c r="A180" s="475">
        <v>43584</v>
      </c>
      <c r="B180" s="413"/>
      <c r="C180" s="414"/>
      <c r="D180" s="476">
        <f t="shared" si="10"/>
        <v>0</v>
      </c>
      <c r="E180" s="415"/>
      <c r="F180" s="416"/>
      <c r="G180" s="416"/>
      <c r="H180" s="417"/>
      <c r="I180" s="477">
        <f t="shared" si="11"/>
        <v>0</v>
      </c>
      <c r="J180" s="418"/>
      <c r="K180" s="478">
        <f t="shared" si="8"/>
        <v>0</v>
      </c>
      <c r="L180" s="479">
        <f t="shared" si="9"/>
        <v>0</v>
      </c>
      <c r="M180" s="411"/>
      <c r="N180" s="480"/>
    </row>
    <row r="181" spans="1:14" ht="16.5" customHeight="1" x14ac:dyDescent="0.25">
      <c r="A181" s="450">
        <v>43585</v>
      </c>
      <c r="B181" s="413"/>
      <c r="C181" s="414"/>
      <c r="D181" s="451">
        <f t="shared" si="10"/>
        <v>0</v>
      </c>
      <c r="E181" s="415"/>
      <c r="F181" s="416"/>
      <c r="G181" s="416"/>
      <c r="H181" s="417"/>
      <c r="I181" s="452">
        <f t="shared" si="11"/>
        <v>0</v>
      </c>
      <c r="J181" s="418"/>
      <c r="K181" s="453">
        <f t="shared" si="8"/>
        <v>0</v>
      </c>
      <c r="L181" s="454">
        <f t="shared" si="9"/>
        <v>0</v>
      </c>
      <c r="M181" s="411"/>
      <c r="N181" s="455"/>
    </row>
    <row r="182" spans="1:14" ht="16.5" customHeight="1" x14ac:dyDescent="0.25">
      <c r="A182" s="631">
        <v>43586</v>
      </c>
      <c r="B182" s="413"/>
      <c r="C182" s="414"/>
      <c r="D182" s="632">
        <f t="shared" si="10"/>
        <v>0</v>
      </c>
      <c r="E182" s="415"/>
      <c r="F182" s="416"/>
      <c r="G182" s="416"/>
      <c r="H182" s="417"/>
      <c r="I182" s="633">
        <f t="shared" si="11"/>
        <v>0</v>
      </c>
      <c r="J182" s="418"/>
      <c r="K182" s="634">
        <f t="shared" si="8"/>
        <v>0</v>
      </c>
      <c r="L182" s="635">
        <f t="shared" si="9"/>
        <v>0</v>
      </c>
      <c r="M182" s="411"/>
      <c r="N182" s="636"/>
    </row>
    <row r="183" spans="1:14" ht="16.5" customHeight="1" x14ac:dyDescent="0.25">
      <c r="A183" s="631">
        <v>43587</v>
      </c>
      <c r="B183" s="413"/>
      <c r="C183" s="414"/>
      <c r="D183" s="632">
        <f t="shared" si="10"/>
        <v>0</v>
      </c>
      <c r="E183" s="415"/>
      <c r="F183" s="416"/>
      <c r="G183" s="416"/>
      <c r="H183" s="417"/>
      <c r="I183" s="633">
        <f t="shared" si="11"/>
        <v>0</v>
      </c>
      <c r="J183" s="418"/>
      <c r="K183" s="634">
        <f t="shared" si="8"/>
        <v>0</v>
      </c>
      <c r="L183" s="635">
        <f t="shared" si="9"/>
        <v>0</v>
      </c>
      <c r="M183" s="411"/>
      <c r="N183" s="636"/>
    </row>
    <row r="184" spans="1:14" ht="16.5" customHeight="1" thickBot="1" x14ac:dyDescent="0.3">
      <c r="A184" s="637">
        <v>43588</v>
      </c>
      <c r="B184" s="413"/>
      <c r="C184" s="414"/>
      <c r="D184" s="638">
        <f t="shared" si="10"/>
        <v>0</v>
      </c>
      <c r="E184" s="415"/>
      <c r="F184" s="416"/>
      <c r="G184" s="416"/>
      <c r="H184" s="417"/>
      <c r="I184" s="639">
        <f t="shared" si="11"/>
        <v>0</v>
      </c>
      <c r="J184" s="418"/>
      <c r="K184" s="640">
        <f t="shared" si="8"/>
        <v>0</v>
      </c>
      <c r="L184" s="641">
        <f t="shared" si="9"/>
        <v>0</v>
      </c>
      <c r="M184" s="411"/>
      <c r="N184" s="642"/>
    </row>
    <row r="185" spans="1:14" ht="16.5" customHeight="1" x14ac:dyDescent="0.25">
      <c r="A185" s="643">
        <v>43591</v>
      </c>
      <c r="B185" s="413"/>
      <c r="C185" s="414"/>
      <c r="D185" s="644">
        <f t="shared" si="10"/>
        <v>0</v>
      </c>
      <c r="E185" s="415"/>
      <c r="F185" s="416"/>
      <c r="G185" s="416"/>
      <c r="H185" s="417"/>
      <c r="I185" s="645">
        <f t="shared" si="11"/>
        <v>0</v>
      </c>
      <c r="J185" s="418"/>
      <c r="K185" s="646">
        <f t="shared" si="8"/>
        <v>0</v>
      </c>
      <c r="L185" s="647">
        <f t="shared" si="9"/>
        <v>0</v>
      </c>
      <c r="M185" s="411"/>
      <c r="N185" s="648"/>
    </row>
    <row r="186" spans="1:14" ht="16.5" customHeight="1" x14ac:dyDescent="0.25">
      <c r="A186" s="631">
        <v>43592</v>
      </c>
      <c r="B186" s="413"/>
      <c r="C186" s="414"/>
      <c r="D186" s="632">
        <f t="shared" si="10"/>
        <v>0</v>
      </c>
      <c r="E186" s="415"/>
      <c r="F186" s="416"/>
      <c r="G186" s="416"/>
      <c r="H186" s="417"/>
      <c r="I186" s="633">
        <f t="shared" si="11"/>
        <v>0</v>
      </c>
      <c r="J186" s="418"/>
      <c r="K186" s="634">
        <f t="shared" si="8"/>
        <v>0</v>
      </c>
      <c r="L186" s="635">
        <f t="shared" si="9"/>
        <v>0</v>
      </c>
      <c r="M186" s="411"/>
      <c r="N186" s="636"/>
    </row>
    <row r="187" spans="1:14" ht="16.5" customHeight="1" x14ac:dyDescent="0.25">
      <c r="A187" s="631">
        <v>43593</v>
      </c>
      <c r="B187" s="413"/>
      <c r="C187" s="414"/>
      <c r="D187" s="632">
        <f t="shared" si="10"/>
        <v>0</v>
      </c>
      <c r="E187" s="415"/>
      <c r="F187" s="416"/>
      <c r="G187" s="416"/>
      <c r="H187" s="417"/>
      <c r="I187" s="633">
        <f t="shared" si="11"/>
        <v>0</v>
      </c>
      <c r="J187" s="418"/>
      <c r="K187" s="634">
        <f t="shared" si="8"/>
        <v>0</v>
      </c>
      <c r="L187" s="635">
        <f t="shared" si="9"/>
        <v>0</v>
      </c>
      <c r="M187" s="411"/>
      <c r="N187" s="636"/>
    </row>
    <row r="188" spans="1:14" ht="16.5" customHeight="1" x14ac:dyDescent="0.25">
      <c r="A188" s="631">
        <v>43594</v>
      </c>
      <c r="B188" s="413"/>
      <c r="C188" s="414"/>
      <c r="D188" s="632">
        <f t="shared" si="10"/>
        <v>0</v>
      </c>
      <c r="E188" s="415"/>
      <c r="F188" s="416"/>
      <c r="G188" s="416"/>
      <c r="H188" s="417"/>
      <c r="I188" s="633">
        <f t="shared" si="11"/>
        <v>0</v>
      </c>
      <c r="J188" s="418"/>
      <c r="K188" s="634">
        <f t="shared" si="8"/>
        <v>0</v>
      </c>
      <c r="L188" s="635">
        <f t="shared" si="9"/>
        <v>0</v>
      </c>
      <c r="M188" s="411"/>
      <c r="N188" s="636"/>
    </row>
    <row r="189" spans="1:14" ht="16.5" customHeight="1" thickBot="1" x14ac:dyDescent="0.3">
      <c r="A189" s="649">
        <v>43595</v>
      </c>
      <c r="B189" s="413"/>
      <c r="C189" s="414"/>
      <c r="D189" s="650">
        <f t="shared" si="10"/>
        <v>0</v>
      </c>
      <c r="E189" s="415"/>
      <c r="F189" s="416"/>
      <c r="G189" s="416"/>
      <c r="H189" s="417"/>
      <c r="I189" s="651">
        <f t="shared" si="11"/>
        <v>0</v>
      </c>
      <c r="J189" s="418"/>
      <c r="K189" s="652">
        <f t="shared" si="8"/>
        <v>0</v>
      </c>
      <c r="L189" s="653">
        <f t="shared" si="9"/>
        <v>0</v>
      </c>
      <c r="M189" s="411"/>
      <c r="N189" s="654"/>
    </row>
    <row r="190" spans="1:14" ht="16.5" customHeight="1" x14ac:dyDescent="0.25">
      <c r="A190" s="655">
        <v>43598</v>
      </c>
      <c r="B190" s="413"/>
      <c r="C190" s="414"/>
      <c r="D190" s="656">
        <f t="shared" si="10"/>
        <v>0</v>
      </c>
      <c r="E190" s="415"/>
      <c r="F190" s="416"/>
      <c r="G190" s="416"/>
      <c r="H190" s="417"/>
      <c r="I190" s="657">
        <f t="shared" si="11"/>
        <v>0</v>
      </c>
      <c r="J190" s="418"/>
      <c r="K190" s="658">
        <f t="shared" si="8"/>
        <v>0</v>
      </c>
      <c r="L190" s="659">
        <f t="shared" si="9"/>
        <v>0</v>
      </c>
      <c r="M190" s="411"/>
      <c r="N190" s="660"/>
    </row>
    <row r="191" spans="1:14" ht="16.5" customHeight="1" x14ac:dyDescent="0.25">
      <c r="A191" s="631">
        <v>43599</v>
      </c>
      <c r="B191" s="413"/>
      <c r="C191" s="414"/>
      <c r="D191" s="632">
        <f t="shared" si="10"/>
        <v>0</v>
      </c>
      <c r="E191" s="415"/>
      <c r="F191" s="416"/>
      <c r="G191" s="416"/>
      <c r="H191" s="417"/>
      <c r="I191" s="633">
        <f t="shared" si="11"/>
        <v>0</v>
      </c>
      <c r="J191" s="418"/>
      <c r="K191" s="634">
        <f t="shared" si="8"/>
        <v>0</v>
      </c>
      <c r="L191" s="635">
        <f t="shared" si="9"/>
        <v>0</v>
      </c>
      <c r="M191" s="411"/>
      <c r="N191" s="636"/>
    </row>
    <row r="192" spans="1:14" ht="16.5" customHeight="1" x14ac:dyDescent="0.25">
      <c r="A192" s="631">
        <v>43600</v>
      </c>
      <c r="B192" s="413"/>
      <c r="C192" s="414"/>
      <c r="D192" s="632">
        <f t="shared" si="10"/>
        <v>0</v>
      </c>
      <c r="E192" s="415"/>
      <c r="F192" s="416"/>
      <c r="G192" s="416"/>
      <c r="H192" s="417"/>
      <c r="I192" s="633">
        <f t="shared" si="11"/>
        <v>0</v>
      </c>
      <c r="J192" s="418"/>
      <c r="K192" s="634">
        <f t="shared" si="8"/>
        <v>0</v>
      </c>
      <c r="L192" s="635">
        <f t="shared" si="9"/>
        <v>0</v>
      </c>
      <c r="M192" s="411"/>
      <c r="N192" s="636"/>
    </row>
    <row r="193" spans="1:14" ht="16.5" customHeight="1" x14ac:dyDescent="0.25">
      <c r="A193" s="631">
        <v>43601</v>
      </c>
      <c r="B193" s="413"/>
      <c r="C193" s="414"/>
      <c r="D193" s="632">
        <f t="shared" si="10"/>
        <v>0</v>
      </c>
      <c r="E193" s="415"/>
      <c r="F193" s="416"/>
      <c r="G193" s="416"/>
      <c r="H193" s="417"/>
      <c r="I193" s="633">
        <f t="shared" si="11"/>
        <v>0</v>
      </c>
      <c r="J193" s="418"/>
      <c r="K193" s="634">
        <f t="shared" si="8"/>
        <v>0</v>
      </c>
      <c r="L193" s="635">
        <f t="shared" si="9"/>
        <v>0</v>
      </c>
      <c r="M193" s="411"/>
      <c r="N193" s="636"/>
    </row>
    <row r="194" spans="1:14" ht="16.5" customHeight="1" thickBot="1" x14ac:dyDescent="0.3">
      <c r="A194" s="637">
        <v>43602</v>
      </c>
      <c r="B194" s="413"/>
      <c r="C194" s="414"/>
      <c r="D194" s="638">
        <f t="shared" si="10"/>
        <v>0</v>
      </c>
      <c r="E194" s="415"/>
      <c r="F194" s="416"/>
      <c r="G194" s="416"/>
      <c r="H194" s="417"/>
      <c r="I194" s="639">
        <f t="shared" si="11"/>
        <v>0</v>
      </c>
      <c r="J194" s="418"/>
      <c r="K194" s="640">
        <f t="shared" si="8"/>
        <v>0</v>
      </c>
      <c r="L194" s="641">
        <f t="shared" si="9"/>
        <v>0</v>
      </c>
      <c r="M194" s="411"/>
      <c r="N194" s="642"/>
    </row>
    <row r="195" spans="1:14" ht="16.5" customHeight="1" x14ac:dyDescent="0.25">
      <c r="A195" s="643">
        <v>43605</v>
      </c>
      <c r="B195" s="413"/>
      <c r="C195" s="414"/>
      <c r="D195" s="644">
        <f t="shared" si="10"/>
        <v>0</v>
      </c>
      <c r="E195" s="415"/>
      <c r="F195" s="416"/>
      <c r="G195" s="416"/>
      <c r="H195" s="417"/>
      <c r="I195" s="645">
        <f t="shared" si="11"/>
        <v>0</v>
      </c>
      <c r="J195" s="418"/>
      <c r="K195" s="646">
        <f t="shared" si="8"/>
        <v>0</v>
      </c>
      <c r="L195" s="647">
        <f t="shared" si="9"/>
        <v>0</v>
      </c>
      <c r="M195" s="411"/>
      <c r="N195" s="648"/>
    </row>
    <row r="196" spans="1:14" ht="16.5" customHeight="1" x14ac:dyDescent="0.25">
      <c r="A196" s="631">
        <v>43606</v>
      </c>
      <c r="B196" s="413"/>
      <c r="C196" s="414"/>
      <c r="D196" s="632">
        <f t="shared" si="10"/>
        <v>0</v>
      </c>
      <c r="E196" s="415"/>
      <c r="F196" s="416"/>
      <c r="G196" s="416"/>
      <c r="H196" s="417"/>
      <c r="I196" s="633">
        <f t="shared" si="11"/>
        <v>0</v>
      </c>
      <c r="J196" s="418"/>
      <c r="K196" s="634">
        <f t="shared" si="8"/>
        <v>0</v>
      </c>
      <c r="L196" s="635">
        <f t="shared" si="9"/>
        <v>0</v>
      </c>
      <c r="M196" s="411"/>
      <c r="N196" s="636"/>
    </row>
    <row r="197" spans="1:14" ht="16.5" customHeight="1" x14ac:dyDescent="0.25">
      <c r="A197" s="631">
        <v>43607</v>
      </c>
      <c r="B197" s="413"/>
      <c r="C197" s="414"/>
      <c r="D197" s="632">
        <f t="shared" si="10"/>
        <v>0</v>
      </c>
      <c r="E197" s="415"/>
      <c r="F197" s="416"/>
      <c r="G197" s="416"/>
      <c r="H197" s="417"/>
      <c r="I197" s="633">
        <f t="shared" si="11"/>
        <v>0</v>
      </c>
      <c r="J197" s="418"/>
      <c r="K197" s="634">
        <f t="shared" si="8"/>
        <v>0</v>
      </c>
      <c r="L197" s="635">
        <f t="shared" si="9"/>
        <v>0</v>
      </c>
      <c r="M197" s="411"/>
      <c r="N197" s="636"/>
    </row>
    <row r="198" spans="1:14" ht="16.5" customHeight="1" x14ac:dyDescent="0.25">
      <c r="A198" s="631">
        <v>43608</v>
      </c>
      <c r="B198" s="413"/>
      <c r="C198" s="414"/>
      <c r="D198" s="632">
        <f t="shared" si="10"/>
        <v>0</v>
      </c>
      <c r="E198" s="415"/>
      <c r="F198" s="416"/>
      <c r="G198" s="416"/>
      <c r="H198" s="417"/>
      <c r="I198" s="633">
        <f t="shared" si="11"/>
        <v>0</v>
      </c>
      <c r="J198" s="418"/>
      <c r="K198" s="634">
        <f t="shared" si="8"/>
        <v>0</v>
      </c>
      <c r="L198" s="635">
        <f t="shared" si="9"/>
        <v>0</v>
      </c>
      <c r="M198" s="411"/>
      <c r="N198" s="636"/>
    </row>
    <row r="199" spans="1:14" ht="16.5" customHeight="1" thickBot="1" x14ac:dyDescent="0.3">
      <c r="A199" s="637">
        <v>43609</v>
      </c>
      <c r="B199" s="457"/>
      <c r="C199" s="458"/>
      <c r="D199" s="638">
        <f t="shared" si="10"/>
        <v>0</v>
      </c>
      <c r="E199" s="460"/>
      <c r="F199" s="461"/>
      <c r="G199" s="461"/>
      <c r="H199" s="462"/>
      <c r="I199" s="639">
        <f t="shared" si="11"/>
        <v>0</v>
      </c>
      <c r="J199" s="464"/>
      <c r="K199" s="640">
        <f t="shared" si="8"/>
        <v>0</v>
      </c>
      <c r="L199" s="641">
        <f t="shared" si="9"/>
        <v>0</v>
      </c>
      <c r="M199" s="467"/>
      <c r="N199" s="642"/>
    </row>
    <row r="200" spans="1:14" s="205" customFormat="1" ht="16.5" customHeight="1" x14ac:dyDescent="0.25">
      <c r="A200" s="661">
        <v>43612</v>
      </c>
      <c r="B200" s="792" t="s">
        <v>10</v>
      </c>
      <c r="C200" s="793"/>
      <c r="D200" s="793"/>
      <c r="E200" s="793"/>
      <c r="F200" s="793"/>
      <c r="G200" s="793"/>
      <c r="H200" s="793"/>
      <c r="I200" s="793"/>
      <c r="J200" s="758" t="s">
        <v>81</v>
      </c>
      <c r="K200" s="757">
        <f t="shared" si="8"/>
        <v>0</v>
      </c>
      <c r="L200" s="759">
        <f t="shared" si="9"/>
        <v>0</v>
      </c>
      <c r="M200" s="760"/>
      <c r="N200" s="660"/>
    </row>
    <row r="201" spans="1:14" ht="16.5" customHeight="1" x14ac:dyDescent="0.25">
      <c r="A201" s="631">
        <v>43613</v>
      </c>
      <c r="B201" s="694"/>
      <c r="C201" s="695"/>
      <c r="D201" s="644">
        <f t="shared" si="10"/>
        <v>0</v>
      </c>
      <c r="E201" s="696"/>
      <c r="F201" s="697"/>
      <c r="G201" s="697"/>
      <c r="H201" s="698"/>
      <c r="I201" s="645">
        <f t="shared" si="11"/>
        <v>0</v>
      </c>
      <c r="J201" s="706"/>
      <c r="K201" s="634">
        <f t="shared" si="8"/>
        <v>0</v>
      </c>
      <c r="L201" s="635">
        <f t="shared" si="9"/>
        <v>0</v>
      </c>
      <c r="M201" s="771"/>
      <c r="N201" s="636"/>
    </row>
    <row r="202" spans="1:14" ht="16.5" customHeight="1" x14ac:dyDescent="0.25">
      <c r="A202" s="631">
        <v>43614</v>
      </c>
      <c r="B202" s="413"/>
      <c r="C202" s="414"/>
      <c r="D202" s="632">
        <f t="shared" si="10"/>
        <v>0</v>
      </c>
      <c r="E202" s="415"/>
      <c r="F202" s="416"/>
      <c r="G202" s="416"/>
      <c r="H202" s="417"/>
      <c r="I202" s="633">
        <f t="shared" si="11"/>
        <v>0</v>
      </c>
      <c r="J202" s="418"/>
      <c r="K202" s="634">
        <f t="shared" ref="K202:K224" si="12">IF(I202+M202&gt;0,1,0)</f>
        <v>0</v>
      </c>
      <c r="L202" s="635">
        <f t="shared" si="9"/>
        <v>0</v>
      </c>
      <c r="M202" s="411"/>
      <c r="N202" s="636"/>
    </row>
    <row r="203" spans="1:14" ht="16.5" customHeight="1" x14ac:dyDescent="0.25">
      <c r="A203" s="631">
        <v>43615</v>
      </c>
      <c r="B203" s="413"/>
      <c r="C203" s="414"/>
      <c r="D203" s="632">
        <f t="shared" si="10"/>
        <v>0</v>
      </c>
      <c r="E203" s="415"/>
      <c r="F203" s="416"/>
      <c r="G203" s="416"/>
      <c r="H203" s="417"/>
      <c r="I203" s="633">
        <f t="shared" si="11"/>
        <v>0</v>
      </c>
      <c r="J203" s="418"/>
      <c r="K203" s="634">
        <f t="shared" si="12"/>
        <v>0</v>
      </c>
      <c r="L203" s="635">
        <f t="shared" ref="L203:L224" si="13">I203/60+M203</f>
        <v>0</v>
      </c>
      <c r="M203" s="411"/>
      <c r="N203" s="636"/>
    </row>
    <row r="204" spans="1:14" ht="16.5" customHeight="1" thickBot="1" x14ac:dyDescent="0.3">
      <c r="A204" s="637">
        <v>43616</v>
      </c>
      <c r="B204" s="413"/>
      <c r="C204" s="414"/>
      <c r="D204" s="638">
        <f t="shared" ref="D204:D222" si="14">MAX(C204-B204,0)*24</f>
        <v>0</v>
      </c>
      <c r="E204" s="415"/>
      <c r="F204" s="416"/>
      <c r="G204" s="416"/>
      <c r="H204" s="417"/>
      <c r="I204" s="639">
        <f t="shared" ref="I204:I222" si="15">MAX(D204*60-H204-F204-E204-G204,0)</f>
        <v>0</v>
      </c>
      <c r="J204" s="418"/>
      <c r="K204" s="640">
        <f t="shared" si="12"/>
        <v>0</v>
      </c>
      <c r="L204" s="641">
        <f t="shared" si="13"/>
        <v>0</v>
      </c>
      <c r="M204" s="411"/>
      <c r="N204" s="642"/>
    </row>
    <row r="205" spans="1:14" ht="16.5" customHeight="1" x14ac:dyDescent="0.25">
      <c r="A205" s="662">
        <v>43619</v>
      </c>
      <c r="B205" s="413"/>
      <c r="C205" s="414"/>
      <c r="D205" s="663">
        <f t="shared" si="14"/>
        <v>0</v>
      </c>
      <c r="E205" s="415"/>
      <c r="F205" s="416"/>
      <c r="G205" s="416"/>
      <c r="H205" s="417"/>
      <c r="I205" s="664">
        <f t="shared" si="15"/>
        <v>0</v>
      </c>
      <c r="J205" s="418" t="s">
        <v>9</v>
      </c>
      <c r="K205" s="665">
        <f t="shared" si="12"/>
        <v>0</v>
      </c>
      <c r="L205" s="666">
        <f t="shared" si="13"/>
        <v>0</v>
      </c>
      <c r="M205" s="411"/>
      <c r="N205" s="486"/>
    </row>
    <row r="206" spans="1:14" ht="16.5" customHeight="1" x14ac:dyDescent="0.25">
      <c r="A206" s="481">
        <v>43620</v>
      </c>
      <c r="B206" s="413"/>
      <c r="C206" s="414"/>
      <c r="D206" s="668">
        <f t="shared" si="14"/>
        <v>0</v>
      </c>
      <c r="E206" s="415"/>
      <c r="F206" s="416"/>
      <c r="G206" s="416"/>
      <c r="H206" s="417"/>
      <c r="I206" s="669">
        <f t="shared" si="15"/>
        <v>0</v>
      </c>
      <c r="J206" s="418"/>
      <c r="K206" s="484">
        <f t="shared" si="12"/>
        <v>0</v>
      </c>
      <c r="L206" s="485">
        <f t="shared" si="13"/>
        <v>0</v>
      </c>
      <c r="M206" s="411"/>
      <c r="N206" s="486"/>
    </row>
    <row r="207" spans="1:14" ht="16.5" customHeight="1" x14ac:dyDescent="0.25">
      <c r="A207" s="481">
        <v>43621</v>
      </c>
      <c r="B207" s="413"/>
      <c r="C207" s="414"/>
      <c r="D207" s="668">
        <f t="shared" si="14"/>
        <v>0</v>
      </c>
      <c r="E207" s="415"/>
      <c r="F207" s="416"/>
      <c r="G207" s="416"/>
      <c r="H207" s="417"/>
      <c r="I207" s="669">
        <f t="shared" si="15"/>
        <v>0</v>
      </c>
      <c r="J207" s="418"/>
      <c r="K207" s="484">
        <f t="shared" si="12"/>
        <v>0</v>
      </c>
      <c r="L207" s="485">
        <f t="shared" si="13"/>
        <v>0</v>
      </c>
      <c r="M207" s="411"/>
      <c r="N207" s="486"/>
    </row>
    <row r="208" spans="1:14" ht="16.5" customHeight="1" x14ac:dyDescent="0.25">
      <c r="A208" s="481">
        <v>43622</v>
      </c>
      <c r="B208" s="413"/>
      <c r="C208" s="414"/>
      <c r="D208" s="668">
        <f t="shared" si="14"/>
        <v>0</v>
      </c>
      <c r="E208" s="415"/>
      <c r="F208" s="416"/>
      <c r="G208" s="416"/>
      <c r="H208" s="417"/>
      <c r="I208" s="669">
        <f t="shared" si="15"/>
        <v>0</v>
      </c>
      <c r="J208" s="418"/>
      <c r="K208" s="484">
        <f t="shared" si="12"/>
        <v>0</v>
      </c>
      <c r="L208" s="485">
        <f t="shared" si="13"/>
        <v>0</v>
      </c>
      <c r="M208" s="411"/>
      <c r="N208" s="486"/>
    </row>
    <row r="209" spans="1:14" ht="16.5" customHeight="1" thickBot="1" x14ac:dyDescent="0.3">
      <c r="A209" s="670">
        <v>43623</v>
      </c>
      <c r="B209" s="413"/>
      <c r="C209" s="414"/>
      <c r="D209" s="671">
        <f t="shared" si="14"/>
        <v>0</v>
      </c>
      <c r="E209" s="415"/>
      <c r="F209" s="416"/>
      <c r="G209" s="416"/>
      <c r="H209" s="417"/>
      <c r="I209" s="672">
        <f t="shared" si="15"/>
        <v>0</v>
      </c>
      <c r="J209" s="418"/>
      <c r="K209" s="673">
        <f t="shared" si="12"/>
        <v>0</v>
      </c>
      <c r="L209" s="674">
        <f t="shared" si="13"/>
        <v>0</v>
      </c>
      <c r="M209" s="411"/>
      <c r="N209" s="675"/>
    </row>
    <row r="210" spans="1:14" ht="16.5" customHeight="1" x14ac:dyDescent="0.25">
      <c r="A210" s="493">
        <v>43626</v>
      </c>
      <c r="B210" s="413"/>
      <c r="C210" s="414"/>
      <c r="D210" s="676">
        <f t="shared" si="14"/>
        <v>0</v>
      </c>
      <c r="E210" s="415"/>
      <c r="F210" s="416"/>
      <c r="G210" s="416"/>
      <c r="H210" s="417"/>
      <c r="I210" s="677">
        <f t="shared" si="15"/>
        <v>0</v>
      </c>
      <c r="J210" s="418"/>
      <c r="K210" s="496">
        <f t="shared" si="12"/>
        <v>0</v>
      </c>
      <c r="L210" s="497">
        <f t="shared" si="13"/>
        <v>0</v>
      </c>
      <c r="M210" s="411"/>
      <c r="N210" s="498"/>
    </row>
    <row r="211" spans="1:14" ht="16.5" customHeight="1" x14ac:dyDescent="0.25">
      <c r="A211" s="481">
        <v>43627</v>
      </c>
      <c r="B211" s="413"/>
      <c r="C211" s="414"/>
      <c r="D211" s="668">
        <f t="shared" si="14"/>
        <v>0</v>
      </c>
      <c r="E211" s="415"/>
      <c r="F211" s="416"/>
      <c r="G211" s="416"/>
      <c r="H211" s="417"/>
      <c r="I211" s="669">
        <f t="shared" si="15"/>
        <v>0</v>
      </c>
      <c r="J211" s="418"/>
      <c r="K211" s="484">
        <f t="shared" si="12"/>
        <v>0</v>
      </c>
      <c r="L211" s="485">
        <f t="shared" si="13"/>
        <v>0</v>
      </c>
      <c r="M211" s="411"/>
      <c r="N211" s="486"/>
    </row>
    <row r="212" spans="1:14" ht="16.5" customHeight="1" x14ac:dyDescent="0.25">
      <c r="A212" s="481">
        <v>43628</v>
      </c>
      <c r="B212" s="413"/>
      <c r="C212" s="414"/>
      <c r="D212" s="668">
        <f t="shared" si="14"/>
        <v>0</v>
      </c>
      <c r="E212" s="415"/>
      <c r="F212" s="416"/>
      <c r="G212" s="416"/>
      <c r="H212" s="417"/>
      <c r="I212" s="669">
        <f t="shared" si="15"/>
        <v>0</v>
      </c>
      <c r="J212" s="418"/>
      <c r="K212" s="484">
        <f t="shared" si="12"/>
        <v>0</v>
      </c>
      <c r="L212" s="485">
        <f t="shared" si="13"/>
        <v>0</v>
      </c>
      <c r="M212" s="411"/>
      <c r="N212" s="486"/>
    </row>
    <row r="213" spans="1:14" ht="16.5" customHeight="1" x14ac:dyDescent="0.25">
      <c r="A213" s="481">
        <v>43629</v>
      </c>
      <c r="B213" s="413"/>
      <c r="C213" s="414"/>
      <c r="D213" s="668">
        <f t="shared" si="14"/>
        <v>0</v>
      </c>
      <c r="E213" s="415"/>
      <c r="F213" s="416"/>
      <c r="G213" s="416"/>
      <c r="H213" s="417"/>
      <c r="I213" s="669">
        <f t="shared" si="15"/>
        <v>0</v>
      </c>
      <c r="J213" s="418"/>
      <c r="K213" s="484">
        <f t="shared" si="12"/>
        <v>0</v>
      </c>
      <c r="L213" s="485">
        <f t="shared" si="13"/>
        <v>0</v>
      </c>
      <c r="M213" s="411"/>
      <c r="N213" s="486"/>
    </row>
    <row r="214" spans="1:14" ht="16.5" customHeight="1" thickBot="1" x14ac:dyDescent="0.3">
      <c r="A214" s="487">
        <v>43630</v>
      </c>
      <c r="B214" s="413"/>
      <c r="C214" s="414"/>
      <c r="D214" s="488">
        <f t="shared" si="14"/>
        <v>0</v>
      </c>
      <c r="E214" s="415"/>
      <c r="F214" s="416"/>
      <c r="G214" s="416"/>
      <c r="H214" s="417"/>
      <c r="I214" s="489">
        <f t="shared" si="15"/>
        <v>0</v>
      </c>
      <c r="J214" s="418"/>
      <c r="K214" s="490">
        <f t="shared" si="12"/>
        <v>0</v>
      </c>
      <c r="L214" s="491">
        <f t="shared" si="13"/>
        <v>0</v>
      </c>
      <c r="M214" s="411"/>
      <c r="N214" s="492"/>
    </row>
    <row r="215" spans="1:14" ht="16.5" customHeight="1" x14ac:dyDescent="0.25">
      <c r="A215" s="662">
        <v>43633</v>
      </c>
      <c r="B215" s="413"/>
      <c r="C215" s="414"/>
      <c r="D215" s="663">
        <f t="shared" si="14"/>
        <v>0</v>
      </c>
      <c r="E215" s="415"/>
      <c r="F215" s="416"/>
      <c r="G215" s="416"/>
      <c r="H215" s="417"/>
      <c r="I215" s="664">
        <f t="shared" si="15"/>
        <v>0</v>
      </c>
      <c r="J215" s="418"/>
      <c r="K215" s="665">
        <f t="shared" si="12"/>
        <v>0</v>
      </c>
      <c r="L215" s="666">
        <f t="shared" si="13"/>
        <v>0</v>
      </c>
      <c r="M215" s="411"/>
      <c r="N215" s="667"/>
    </row>
    <row r="216" spans="1:14" ht="16.5" customHeight="1" x14ac:dyDescent="0.25">
      <c r="A216" s="481">
        <v>43634</v>
      </c>
      <c r="B216" s="413"/>
      <c r="C216" s="414"/>
      <c r="D216" s="668">
        <f t="shared" si="14"/>
        <v>0</v>
      </c>
      <c r="E216" s="415"/>
      <c r="F216" s="416"/>
      <c r="G216" s="416"/>
      <c r="H216" s="417"/>
      <c r="I216" s="669">
        <f t="shared" si="15"/>
        <v>0</v>
      </c>
      <c r="J216" s="418" t="s">
        <v>9</v>
      </c>
      <c r="K216" s="484">
        <f t="shared" si="12"/>
        <v>0</v>
      </c>
      <c r="L216" s="485">
        <f t="shared" si="13"/>
        <v>0</v>
      </c>
      <c r="M216" s="411"/>
      <c r="N216" s="486" t="s">
        <v>27</v>
      </c>
    </row>
    <row r="217" spans="1:14" ht="16.5" customHeight="1" x14ac:dyDescent="0.25">
      <c r="A217" s="481">
        <v>43635</v>
      </c>
      <c r="B217" s="413"/>
      <c r="C217" s="414"/>
      <c r="D217" s="668">
        <f t="shared" si="14"/>
        <v>0</v>
      </c>
      <c r="E217" s="415"/>
      <c r="F217" s="416"/>
      <c r="G217" s="416"/>
      <c r="H217" s="417"/>
      <c r="I217" s="669">
        <f t="shared" si="15"/>
        <v>0</v>
      </c>
      <c r="J217" s="418" t="s">
        <v>9</v>
      </c>
      <c r="K217" s="484">
        <f t="shared" si="12"/>
        <v>0</v>
      </c>
      <c r="L217" s="485">
        <f t="shared" si="13"/>
        <v>0</v>
      </c>
      <c r="M217" s="411"/>
      <c r="N217" s="486" t="s">
        <v>27</v>
      </c>
    </row>
    <row r="218" spans="1:14" ht="16.5" customHeight="1" x14ac:dyDescent="0.25">
      <c r="A218" s="481">
        <v>43636</v>
      </c>
      <c r="B218" s="413"/>
      <c r="C218" s="414"/>
      <c r="D218" s="668">
        <f t="shared" si="14"/>
        <v>0</v>
      </c>
      <c r="E218" s="415"/>
      <c r="F218" s="416"/>
      <c r="G218" s="416"/>
      <c r="H218" s="417"/>
      <c r="I218" s="669">
        <f t="shared" si="15"/>
        <v>0</v>
      </c>
      <c r="J218" s="418" t="s">
        <v>9</v>
      </c>
      <c r="K218" s="484">
        <f t="shared" si="12"/>
        <v>0</v>
      </c>
      <c r="L218" s="485">
        <f t="shared" si="13"/>
        <v>0</v>
      </c>
      <c r="M218" s="411"/>
      <c r="N218" s="486" t="s">
        <v>27</v>
      </c>
    </row>
    <row r="219" spans="1:14" ht="16.5" customHeight="1" thickBot="1" x14ac:dyDescent="0.3">
      <c r="A219" s="670">
        <v>43637</v>
      </c>
      <c r="B219" s="413"/>
      <c r="C219" s="414"/>
      <c r="D219" s="671">
        <f t="shared" si="14"/>
        <v>0</v>
      </c>
      <c r="E219" s="415"/>
      <c r="F219" s="416"/>
      <c r="G219" s="416"/>
      <c r="H219" s="417"/>
      <c r="I219" s="672">
        <f t="shared" si="15"/>
        <v>0</v>
      </c>
      <c r="J219" s="418" t="s">
        <v>9</v>
      </c>
      <c r="K219" s="673">
        <f t="shared" si="12"/>
        <v>0</v>
      </c>
      <c r="L219" s="674">
        <f t="shared" si="13"/>
        <v>0</v>
      </c>
      <c r="M219" s="411"/>
      <c r="N219" s="675" t="s">
        <v>27</v>
      </c>
    </row>
    <row r="220" spans="1:14" ht="16.5" customHeight="1" x14ac:dyDescent="0.25">
      <c r="A220" s="493">
        <v>43640</v>
      </c>
      <c r="B220" s="413"/>
      <c r="C220" s="414"/>
      <c r="D220" s="676">
        <f t="shared" si="14"/>
        <v>0</v>
      </c>
      <c r="E220" s="415"/>
      <c r="F220" s="416"/>
      <c r="G220" s="416"/>
      <c r="H220" s="417"/>
      <c r="I220" s="677">
        <f t="shared" si="15"/>
        <v>0</v>
      </c>
      <c r="J220" s="418" t="s">
        <v>9</v>
      </c>
      <c r="K220" s="496">
        <f t="shared" si="12"/>
        <v>0</v>
      </c>
      <c r="L220" s="497">
        <f t="shared" si="13"/>
        <v>0</v>
      </c>
      <c r="M220" s="411"/>
      <c r="N220" s="498" t="s">
        <v>27</v>
      </c>
    </row>
    <row r="221" spans="1:14" ht="16.5" customHeight="1" x14ac:dyDescent="0.25">
      <c r="A221" s="481">
        <v>43641</v>
      </c>
      <c r="B221" s="413"/>
      <c r="C221" s="414"/>
      <c r="D221" s="668">
        <f t="shared" si="14"/>
        <v>0</v>
      </c>
      <c r="E221" s="415"/>
      <c r="F221" s="416"/>
      <c r="G221" s="416"/>
      <c r="H221" s="417"/>
      <c r="I221" s="669">
        <f t="shared" si="15"/>
        <v>0</v>
      </c>
      <c r="J221" s="418" t="s">
        <v>9</v>
      </c>
      <c r="K221" s="484">
        <f t="shared" si="12"/>
        <v>0</v>
      </c>
      <c r="L221" s="485">
        <f t="shared" si="13"/>
        <v>0</v>
      </c>
      <c r="M221" s="411"/>
      <c r="N221" s="486" t="s">
        <v>27</v>
      </c>
    </row>
    <row r="222" spans="1:14" ht="16.5" customHeight="1" thickBot="1" x14ac:dyDescent="0.3">
      <c r="A222" s="481">
        <v>43642</v>
      </c>
      <c r="B222" s="687"/>
      <c r="C222" s="688"/>
      <c r="D222" s="776">
        <f t="shared" si="14"/>
        <v>0</v>
      </c>
      <c r="E222" s="690"/>
      <c r="F222" s="691"/>
      <c r="G222" s="691"/>
      <c r="H222" s="692"/>
      <c r="I222" s="777">
        <f t="shared" si="15"/>
        <v>0</v>
      </c>
      <c r="J222" s="418" t="s">
        <v>19</v>
      </c>
      <c r="K222" s="778">
        <f t="shared" si="12"/>
        <v>0</v>
      </c>
      <c r="L222" s="779">
        <f t="shared" si="13"/>
        <v>0</v>
      </c>
      <c r="M222" s="411"/>
      <c r="N222" s="486" t="s">
        <v>13</v>
      </c>
    </row>
    <row r="223" spans="1:14" s="205" customFormat="1" ht="75.75" thickBot="1" x14ac:dyDescent="0.3">
      <c r="A223" s="789">
        <v>43643</v>
      </c>
      <c r="B223" s="810" t="s">
        <v>28</v>
      </c>
      <c r="C223" s="811"/>
      <c r="D223" s="812"/>
      <c r="E223" s="811"/>
      <c r="F223" s="811"/>
      <c r="G223" s="811"/>
      <c r="H223" s="811"/>
      <c r="I223" s="813"/>
      <c r="J223" s="88"/>
      <c r="K223" s="93">
        <f t="shared" si="12"/>
        <v>0</v>
      </c>
      <c r="L223" s="94">
        <f t="shared" si="13"/>
        <v>0</v>
      </c>
      <c r="M223" s="467"/>
      <c r="N223" s="788" t="s">
        <v>87</v>
      </c>
    </row>
    <row r="224" spans="1:14" s="205" customFormat="1" ht="16.5" customHeight="1" thickBot="1" x14ac:dyDescent="0.3">
      <c r="A224" s="317">
        <v>43644</v>
      </c>
      <c r="B224" s="807" t="s">
        <v>28</v>
      </c>
      <c r="C224" s="808"/>
      <c r="D224" s="808"/>
      <c r="E224" s="808"/>
      <c r="F224" s="808"/>
      <c r="G224" s="808"/>
      <c r="H224" s="808"/>
      <c r="I224" s="809"/>
      <c r="J224" s="79"/>
      <c r="K224" s="81">
        <f t="shared" si="12"/>
        <v>0</v>
      </c>
      <c r="L224" s="82">
        <f t="shared" si="13"/>
        <v>0</v>
      </c>
      <c r="M224" s="242"/>
      <c r="N224" s="244" t="s">
        <v>26</v>
      </c>
    </row>
    <row r="226" spans="1:12" ht="16.5" customHeight="1" x14ac:dyDescent="0.25">
      <c r="A226" s="4"/>
      <c r="C226" s="1"/>
      <c r="D226" s="202"/>
      <c r="E226" s="200"/>
      <c r="F226" s="200"/>
      <c r="G226" s="200"/>
      <c r="H226" s="200"/>
      <c r="I226" s="2"/>
    </row>
    <row r="227" spans="1:12" ht="16.5" customHeight="1" x14ac:dyDescent="0.25">
      <c r="A227" s="4"/>
      <c r="I227" s="6"/>
      <c r="L227" s="7"/>
    </row>
    <row r="228" spans="1:12" ht="16.5" customHeight="1" x14ac:dyDescent="0.25">
      <c r="A228" s="4"/>
    </row>
  </sheetData>
  <sheetProtection algorithmName="SHA-512" hashValue="gyaRyiCP/oSLSTUZBwF5x20MsNezzCi16a7FQ2GLAX2KmK5IYPA9+0rruiiQJyoTYWQcurfsCaciAQv+wkdeZg==" saltValue="MQAejKGeCsCFYlSSxVHywg==" spinCount="100000" sheet="1" selectLockedCells="1" autoFilter="0"/>
  <protectedRanges>
    <protectedRange sqref="B10:C222" name="Start_End"/>
    <protectedRange sqref="E11:H34 E36:H59 E61:H67 E69:H90 E92:H95 E97:H109 E111:H199 E201:H224" name="Minute_Deductions"/>
    <protectedRange sqref="J11:J224" name="Notes"/>
    <protectedRange sqref="M9:M224" name="SI_days"/>
  </protectedRanges>
  <autoFilter ref="A8:N8" xr:uid="{FFC83F47-7C49-4C4E-AA1A-A9E8C4E66ED1}"/>
  <mergeCells count="10">
    <mergeCell ref="B10:I10"/>
    <mergeCell ref="B35:I35"/>
    <mergeCell ref="B60:I60"/>
    <mergeCell ref="B68:I68"/>
    <mergeCell ref="B91:I91"/>
    <mergeCell ref="B96:I96"/>
    <mergeCell ref="B110:I110"/>
    <mergeCell ref="B200:I200"/>
    <mergeCell ref="B224:I224"/>
    <mergeCell ref="B223:I223"/>
  </mergeCells>
  <conditionalFormatting sqref="M6">
    <cfRule type="expression" dxfId="47" priority="1" stopIfTrue="1">
      <formula>OR($M$6&lt;=$G$6,$L$6-($M$6-$G$6)&gt;=$D$6)</formula>
    </cfRule>
    <cfRule type="cellIs" dxfId="46" priority="4" operator="greaterThan">
      <formula>$G$6</formula>
    </cfRule>
  </conditionalFormatting>
  <conditionalFormatting sqref="K6">
    <cfRule type="cellIs" dxfId="45" priority="6" operator="lessThan">
      <formula>180</formula>
    </cfRule>
    <cfRule type="cellIs" dxfId="44" priority="7" operator="greaterThanOrEqual">
      <formula>180</formula>
    </cfRule>
  </conditionalFormatting>
  <conditionalFormatting sqref="L6">
    <cfRule type="cellIs" dxfId="43" priority="2" operator="lessThan">
      <formula>$D$6</formula>
    </cfRule>
    <cfRule type="cellIs" dxfId="42" priority="3" operator="greaterThanOrEqual">
      <formula>$D$6</formula>
    </cfRule>
  </conditionalFormatting>
  <dataValidations xWindow="955" yWindow="516" count="10">
    <dataValidation type="decimal" allowBlank="1" showErrorMessage="1" errorTitle="Superintendent Conference Days" error="Please enter the number of hours allocated as Superintendent's Conference Days.  No less than one hour may be entered per day utilized._x000a__x000a_For example, enter 5.5 for five and a half hours." sqref="M10:M223" xr:uid="{F88A5E09-05EC-4379-89B5-286007752632}">
      <formula1>1</formula1>
      <formula2>$G$6</formula2>
    </dataValidation>
    <dataValidation type="time" allowBlank="1" showInputMessage="1" showErrorMessage="1" errorTitle="Enter Times" error="Please enter start and end times as they appear on a 12-hour AM/PM clock.  For example, 3:00 PM." promptTitle="Start and End Times" prompt="Please enter start and end times as they appear on a clock.  For example, 8:00 AM. " sqref="B11:C34 B36:C59 B61:C67 B69:C90" xr:uid="{3DF23C65-7070-41EB-B543-539C75C975FC}">
      <formula1>0.208333333333333</formula1>
      <formula2>0.916666666666667</formula2>
    </dataValidation>
    <dataValidation type="whole" allowBlank="1" showInputMessage="1" showErrorMessage="1" errorTitle="Session Days" error="Please enter the number of session days counted for Superintendent's Conference Days held in the last two days of August.  _x000a__x000a_Whole numbers only, between zero with a maximum of four.  " sqref="K9" xr:uid="{42CD3AC8-3028-4043-8B55-088FBA905B4B}">
      <formula1>0</formula1>
      <formula2>4</formula2>
    </dataValidation>
    <dataValidation type="decimal" allowBlank="1" showInputMessage="1" showErrorMessage="1" errorTitle="Superintendent Conference Days" error="Please enter the number of hours allocated as Superintendent's Conference Days, with a minimum of one hour per day.   " promptTitle="Enter Session Days" prompt="If you've allocated any Superintendent's Conference Day hours into this cell, please enter the correct number of session days into cell K9.  " sqref="M9" xr:uid="{7EA79B66-9943-4CFE-A5E4-A3FCEDC39C97}">
      <formula1>1</formula1>
      <formula2>$G$6</formula2>
    </dataValidation>
    <dataValidation type="time" operator="greaterThan" allowBlank="1" showErrorMessage="1" errorTitle="Superintendent Conference Days" error="Please enter the time allocated as Superintendent's Conference Days, with a minimum of one hour per day.  For example, 5.5 hours would be 5:30.  " sqref="M224" xr:uid="{1D0C303C-24B0-448D-8107-894F129F9BF1}">
      <formula1>0.0416666666666667</formula1>
    </dataValidation>
    <dataValidation type="time" allowBlank="1" showErrorMessage="1" errorTitle="Enter Times" error="Please enter start and end times as they appear on a 12-hour AM/PM clock.  For example, 3:00 PM." sqref="B110 C9 B35 B96 B68 B91 B60 B9:B10 B200" xr:uid="{BFE6CF6D-A263-4BF8-8E81-80827436939D}">
      <formula1>0.208333333333333</formula1>
      <formula2>0.916666666666667</formula2>
    </dataValidation>
    <dataValidation type="whole" allowBlank="1" showInputMessage="1" showErrorMessage="1" errorTitle="Minutes Only" error="Please enter number of minutes spent in homeroom, lunch, recess, and passing time as they appear on a clock.  _x000a__x000a_For example, half an hour would be entered as 30 minutes. " promptTitle="Enter Minutes" prompt="Please enter the number of minutes for homeroom, lunch, recess, and passing time as a whole number.  " sqref="E11:H14" xr:uid="{366E4514-1A88-41C7-BB74-A8ECAD606FC1}">
      <formula1>0</formula1>
      <formula2>720</formula2>
    </dataValidation>
    <dataValidation type="list" allowBlank="1" showInputMessage="1" showErrorMessage="1" errorTitle="Incorrect Grade" error="Please use the drop-down arrow to enter either K-6, 7-12, or Half-K.  " sqref="B6" xr:uid="{98255AFF-1066-4489-9C6E-4C6A1716670C}">
      <formula1>"K-6,7-12,Half-K"</formula1>
    </dataValidation>
    <dataValidation type="whole" allowBlank="1" showErrorMessage="1" errorTitle="Minutes Only" error="Please enter number of minutes spent in homeroom, lunch, recess, and passing time as they appear on a clock.  _x000a__x000a_For example, half an hour would be entered as 30 minutes. " promptTitle="Enter Minutes" prompt="Please enter the number of minutes for homeroom, lunch, recess, and passing time as a whole number.  " sqref="E69:H90 E61:H67 E36:H59 E15:H34 E111:H199 E201:H222 E97:H109 E92:H95" xr:uid="{1D99D324-9728-42EB-9989-4825C40039B2}">
      <formula1>0</formula1>
      <formula2>720</formula2>
    </dataValidation>
    <dataValidation type="time" allowBlank="1" showErrorMessage="1" errorTitle="Enter Times" error="Please enter start and end times as they appear on a 12-hour AM/PM clock.  For example, 3:00 PM." promptTitle="Start and End Times" prompt="Please enter start and end times as they appear on a clock.  For example, 8:00 AM. " sqref="B201:C222 B111:C199 B97:C109 B92:C95" xr:uid="{E655ABF0-0BB9-418E-ACE3-0CF3EF993694}">
      <formula1>0.208333333333333</formula1>
      <formula2>0.916666666666667</formula2>
    </dataValidation>
  </dataValidations>
  <pageMargins left="0.7" right="0.7" top="0.75" bottom="0.75" header="0.3" footer="0.3"/>
  <pageSetup scale="49" fitToHeight="7" orientation="landscape" r:id="rId1"/>
  <headerFooter>
    <oddHeader>&amp;R&amp;5&amp;D &amp;T</oddHeader>
    <oddFooter>&amp;C&amp;P of &amp;N</oddFooter>
  </headerFooter>
  <ignoredErrors>
    <ignoredError sqref="K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28"/>
  <sheetViews>
    <sheetView zoomScale="85" zoomScaleNormal="85" workbookViewId="0">
      <pane ySplit="8" topLeftCell="A9" activePane="bottomLeft" state="frozen"/>
      <selection activeCell="A9" sqref="A9"/>
      <selection pane="bottomLeft" activeCell="A9" sqref="A9"/>
    </sheetView>
  </sheetViews>
  <sheetFormatPr defaultRowHeight="16.5" customHeight="1" x14ac:dyDescent="0.25"/>
  <cols>
    <col min="1" max="1" width="16.85546875" style="8" customWidth="1"/>
    <col min="2" max="2" width="11.85546875" style="4" customWidth="1"/>
    <col min="3" max="3" width="14.85546875" style="4" customWidth="1"/>
    <col min="4" max="4" width="11" style="203" customWidth="1"/>
    <col min="5" max="5" width="10.7109375" style="201" customWidth="1"/>
    <col min="6" max="6" width="8" style="201" customWidth="1"/>
    <col min="7" max="7" width="7.5703125" style="201" customWidth="1"/>
    <col min="8" max="8" width="9.42578125" style="201" customWidth="1"/>
    <col min="9" max="9" width="12" style="5" customWidth="1"/>
    <col min="10" max="10" width="28.85546875" style="3" customWidth="1"/>
    <col min="11" max="11" width="9.5703125" customWidth="1"/>
    <col min="12" max="12" width="11.42578125" customWidth="1"/>
    <col min="13" max="13" width="15" customWidth="1"/>
    <col min="14" max="14" width="66.42578125" style="11" bestFit="1" customWidth="1"/>
  </cols>
  <sheetData>
    <row r="1" spans="1:15" ht="31.7" customHeight="1" thickBot="1" x14ac:dyDescent="0.4">
      <c r="A1" s="379" t="s">
        <v>60</v>
      </c>
      <c r="B1" s="380"/>
      <c r="C1" s="380"/>
      <c r="D1" s="380"/>
      <c r="E1" s="380"/>
      <c r="F1" s="380"/>
      <c r="G1" s="380"/>
      <c r="H1" s="380"/>
      <c r="I1" s="380"/>
      <c r="J1" s="380"/>
      <c r="K1" s="380"/>
      <c r="L1" s="380"/>
      <c r="M1" s="380"/>
      <c r="N1" s="381"/>
    </row>
    <row r="2" spans="1:15" ht="15" x14ac:dyDescent="0.25">
      <c r="A2" s="12"/>
      <c r="B2" s="273"/>
      <c r="C2" s="273"/>
      <c r="D2" s="274"/>
      <c r="E2" s="275"/>
      <c r="F2" s="275"/>
      <c r="G2" s="275"/>
      <c r="H2" s="275"/>
      <c r="I2" s="13"/>
      <c r="J2" s="13"/>
      <c r="K2" s="14"/>
      <c r="L2" s="14"/>
      <c r="M2" s="14"/>
      <c r="N2" s="15"/>
    </row>
    <row r="3" spans="1:15" ht="15" x14ac:dyDescent="0.25">
      <c r="A3" s="16" t="s">
        <v>30</v>
      </c>
      <c r="B3" s="373" t="s">
        <v>34</v>
      </c>
      <c r="C3" s="374"/>
      <c r="D3" s="374"/>
      <c r="E3" s="374"/>
      <c r="F3" s="374"/>
      <c r="G3" s="375"/>
      <c r="H3" s="275"/>
      <c r="I3" s="13"/>
      <c r="J3" s="13"/>
      <c r="K3" s="14"/>
      <c r="L3" s="14"/>
      <c r="M3" s="14"/>
      <c r="N3" s="15"/>
    </row>
    <row r="4" spans="1:15" ht="15" x14ac:dyDescent="0.25">
      <c r="A4" s="16" t="s">
        <v>29</v>
      </c>
      <c r="B4" s="373" t="s">
        <v>35</v>
      </c>
      <c r="C4" s="374"/>
      <c r="D4" s="374"/>
      <c r="E4" s="374"/>
      <c r="F4" s="374"/>
      <c r="G4" s="375"/>
      <c r="H4" s="275"/>
      <c r="I4" s="13"/>
      <c r="J4" s="13"/>
      <c r="K4" s="14" t="s">
        <v>20</v>
      </c>
      <c r="L4" s="14" t="s">
        <v>21</v>
      </c>
      <c r="M4" s="14" t="s">
        <v>38</v>
      </c>
      <c r="N4" s="15"/>
    </row>
    <row r="5" spans="1:15" ht="15.75" thickBot="1" x14ac:dyDescent="0.3">
      <c r="A5" s="16" t="s">
        <v>31</v>
      </c>
      <c r="B5" s="373" t="s">
        <v>36</v>
      </c>
      <c r="C5" s="374"/>
      <c r="D5" s="376"/>
      <c r="E5" s="374"/>
      <c r="F5" s="374"/>
      <c r="G5" s="375"/>
      <c r="H5" s="275"/>
      <c r="I5" s="13"/>
      <c r="J5" s="13"/>
      <c r="K5" s="14"/>
      <c r="L5" s="14"/>
      <c r="M5" s="14"/>
      <c r="N5" s="15"/>
    </row>
    <row r="6" spans="1:15" ht="30.75" thickBot="1" x14ac:dyDescent="0.3">
      <c r="A6" s="17" t="s">
        <v>32</v>
      </c>
      <c r="B6" s="276" t="s">
        <v>24</v>
      </c>
      <c r="C6" s="277" t="s">
        <v>23</v>
      </c>
      <c r="D6" s="18">
        <f>IF(B6="K-6",900,IF(B6="7-12",990,IF(B6="Half-K",450,"Please use the dropdown box to enter K-6, 7-12, or Half-K")))</f>
        <v>990</v>
      </c>
      <c r="E6" s="278" t="s">
        <v>39</v>
      </c>
      <c r="F6" s="279"/>
      <c r="G6" s="18">
        <f>MAX(MODE(D9:D222)*4,IF(B6="K-6",20,IF(B6="7-12",22,IF(B6="Half-K",10,"Please use the dropdown box to enter K-6, 7-12, or Half-K"))))</f>
        <v>28</v>
      </c>
      <c r="H6" s="275"/>
      <c r="I6" s="13"/>
      <c r="J6" s="13"/>
      <c r="K6" s="280">
        <f>SUM(K10:K224)</f>
        <v>183</v>
      </c>
      <c r="L6" s="19">
        <f>SUM(L9:L224)+SUM(M9:M224)</f>
        <v>1080.7666666666626</v>
      </c>
      <c r="M6" s="20">
        <f>SUM(M9:M224)</f>
        <v>22</v>
      </c>
      <c r="N6" s="199" t="s">
        <v>33</v>
      </c>
    </row>
    <row r="7" spans="1:15" ht="15" x14ac:dyDescent="0.25">
      <c r="A7" s="21" t="s">
        <v>17</v>
      </c>
      <c r="B7" s="281" t="s">
        <v>16</v>
      </c>
      <c r="C7" s="281" t="s">
        <v>16</v>
      </c>
      <c r="D7" s="282" t="s">
        <v>17</v>
      </c>
      <c r="E7" s="283" t="s">
        <v>16</v>
      </c>
      <c r="F7" s="283" t="s">
        <v>16</v>
      </c>
      <c r="G7" s="283" t="s">
        <v>16</v>
      </c>
      <c r="H7" s="283" t="s">
        <v>16</v>
      </c>
      <c r="I7" s="21" t="s">
        <v>17</v>
      </c>
      <c r="J7" s="22" t="s">
        <v>16</v>
      </c>
      <c r="K7" s="21" t="s">
        <v>17</v>
      </c>
      <c r="L7" s="21" t="s">
        <v>17</v>
      </c>
      <c r="M7" s="22" t="s">
        <v>16</v>
      </c>
      <c r="N7" s="15"/>
    </row>
    <row r="8" spans="1:15" ht="60.75" thickBot="1" x14ac:dyDescent="0.3">
      <c r="A8" s="23" t="s">
        <v>0</v>
      </c>
      <c r="B8" s="24" t="s">
        <v>1</v>
      </c>
      <c r="C8" s="24" t="s">
        <v>2</v>
      </c>
      <c r="D8" s="284" t="s">
        <v>3</v>
      </c>
      <c r="E8" s="221" t="s">
        <v>14</v>
      </c>
      <c r="F8" s="221" t="s">
        <v>11</v>
      </c>
      <c r="G8" s="221" t="s">
        <v>15</v>
      </c>
      <c r="H8" s="221" t="s">
        <v>61</v>
      </c>
      <c r="I8" s="25" t="s">
        <v>4</v>
      </c>
      <c r="J8" s="24" t="s">
        <v>5</v>
      </c>
      <c r="K8" s="285" t="s">
        <v>6</v>
      </c>
      <c r="L8" s="25" t="s">
        <v>7</v>
      </c>
      <c r="M8" s="24" t="s">
        <v>18</v>
      </c>
      <c r="N8" s="26" t="s">
        <v>22</v>
      </c>
    </row>
    <row r="9" spans="1:15" ht="30.75" thickBot="1" x14ac:dyDescent="0.3">
      <c r="A9" s="27" t="s">
        <v>48</v>
      </c>
      <c r="B9" s="28"/>
      <c r="C9" s="29"/>
      <c r="D9" s="208"/>
      <c r="E9" s="222"/>
      <c r="F9" s="222"/>
      <c r="G9" s="222"/>
      <c r="H9" s="222"/>
      <c r="I9" s="30"/>
      <c r="J9" s="209" t="s">
        <v>25</v>
      </c>
      <c r="K9" s="31">
        <f>IF(I9+M9&gt;0,1,0)</f>
        <v>0</v>
      </c>
      <c r="L9" s="286" t="s">
        <v>12</v>
      </c>
      <c r="M9" s="287"/>
      <c r="N9" s="33" t="s">
        <v>37</v>
      </c>
      <c r="O9" s="9"/>
    </row>
    <row r="10" spans="1:15" s="205" customFormat="1" ht="16.5" customHeight="1" x14ac:dyDescent="0.25">
      <c r="A10" s="34">
        <v>43346</v>
      </c>
      <c r="B10" s="35" t="s">
        <v>10</v>
      </c>
      <c r="C10" s="36"/>
      <c r="D10" s="206"/>
      <c r="E10" s="223"/>
      <c r="F10" s="223"/>
      <c r="G10" s="223"/>
      <c r="H10" s="223"/>
      <c r="I10" s="37"/>
      <c r="J10" s="210" t="s">
        <v>71</v>
      </c>
      <c r="K10" s="38">
        <f t="shared" ref="K10:K73" si="0">IF(I10+M10&gt;0,1,0)</f>
        <v>0</v>
      </c>
      <c r="L10" s="288">
        <f>I10/60</f>
        <v>0</v>
      </c>
      <c r="M10" s="234"/>
      <c r="N10" s="39"/>
      <c r="O10" s="207"/>
    </row>
    <row r="11" spans="1:15" ht="16.5" customHeight="1" x14ac:dyDescent="0.25">
      <c r="A11" s="40">
        <v>43347</v>
      </c>
      <c r="B11" s="289"/>
      <c r="C11" s="289"/>
      <c r="D11" s="41">
        <f>MAX((INT((C11-B11)*1440)/60),0)</f>
        <v>0</v>
      </c>
      <c r="E11" s="290"/>
      <c r="F11" s="290"/>
      <c r="G11" s="290"/>
      <c r="H11" s="290"/>
      <c r="I11" s="291">
        <f>MAX((D11*60)-H11-F11-E11-G11,0)</f>
        <v>0</v>
      </c>
      <c r="J11" s="315" t="s">
        <v>46</v>
      </c>
      <c r="K11" s="42">
        <f t="shared" si="0"/>
        <v>1</v>
      </c>
      <c r="L11" s="288">
        <f t="shared" ref="L11:L74" si="1">I11/60</f>
        <v>0</v>
      </c>
      <c r="M11" s="293">
        <v>5.5</v>
      </c>
      <c r="N11" s="44"/>
    </row>
    <row r="12" spans="1:15" ht="16.5" customHeight="1" x14ac:dyDescent="0.25">
      <c r="A12" s="40">
        <v>43348</v>
      </c>
      <c r="B12" s="289">
        <v>0.3125</v>
      </c>
      <c r="C12" s="289">
        <v>0.60416666666666663</v>
      </c>
      <c r="D12" s="41">
        <f>MAX((INT((C12-B12)*1440)/60),0)</f>
        <v>7</v>
      </c>
      <c r="E12" s="290">
        <v>0</v>
      </c>
      <c r="F12" s="290">
        <v>40</v>
      </c>
      <c r="G12" s="290">
        <v>0</v>
      </c>
      <c r="H12" s="290">
        <v>24</v>
      </c>
      <c r="I12" s="291">
        <f>MAX((D12*60)-H12-F12-E12-G12,0)</f>
        <v>356</v>
      </c>
      <c r="J12" s="377" t="s">
        <v>72</v>
      </c>
      <c r="K12" s="42">
        <f t="shared" si="0"/>
        <v>1</v>
      </c>
      <c r="L12" s="43">
        <f t="shared" si="1"/>
        <v>5.9333333333333336</v>
      </c>
      <c r="M12" s="293"/>
      <c r="N12" s="44"/>
      <c r="O12" s="10"/>
    </row>
    <row r="13" spans="1:15" ht="15" x14ac:dyDescent="0.25">
      <c r="A13" s="40">
        <v>43349</v>
      </c>
      <c r="B13" s="289">
        <v>0.3125</v>
      </c>
      <c r="C13" s="289">
        <v>0.60416666666666663</v>
      </c>
      <c r="D13" s="41">
        <f>MAX((INT((C13-B13)*1440)/60),0)</f>
        <v>7</v>
      </c>
      <c r="E13" s="290">
        <v>0</v>
      </c>
      <c r="F13" s="290">
        <v>40</v>
      </c>
      <c r="G13" s="290">
        <v>0</v>
      </c>
      <c r="H13" s="290">
        <v>24</v>
      </c>
      <c r="I13" s="291">
        <f>MAX((D13*60)-H13-F13-E13-G13,0)</f>
        <v>356</v>
      </c>
      <c r="J13" s="378" t="s">
        <v>73</v>
      </c>
      <c r="K13" s="42">
        <f t="shared" si="0"/>
        <v>1</v>
      </c>
      <c r="L13" s="43">
        <f>I13/60</f>
        <v>5.9333333333333336</v>
      </c>
      <c r="M13" s="293"/>
      <c r="N13" s="44"/>
      <c r="O13" s="10"/>
    </row>
    <row r="14" spans="1:15" ht="16.5" customHeight="1" thickBot="1" x14ac:dyDescent="0.3">
      <c r="A14" s="45">
        <v>43350</v>
      </c>
      <c r="B14" s="294">
        <v>0.3125</v>
      </c>
      <c r="C14" s="294">
        <v>0.60416666666666663</v>
      </c>
      <c r="D14" s="46">
        <f>MAX((INT((C14-B14)*1440)/60),0)</f>
        <v>7</v>
      </c>
      <c r="E14" s="295">
        <v>0</v>
      </c>
      <c r="F14" s="295">
        <v>40</v>
      </c>
      <c r="G14" s="295">
        <v>0</v>
      </c>
      <c r="H14" s="295">
        <v>24</v>
      </c>
      <c r="I14" s="296">
        <f>MAX((D14*60)-H14-F14-E14-G14,0)</f>
        <v>356</v>
      </c>
      <c r="J14" s="297"/>
      <c r="K14" s="47">
        <f t="shared" si="0"/>
        <v>1</v>
      </c>
      <c r="L14" s="32">
        <f t="shared" si="1"/>
        <v>5.9333333333333336</v>
      </c>
      <c r="M14" s="298"/>
      <c r="N14" s="48"/>
      <c r="O14" s="10"/>
    </row>
    <row r="15" spans="1:15" ht="16.5" customHeight="1" x14ac:dyDescent="0.25">
      <c r="A15" s="49">
        <v>43353</v>
      </c>
      <c r="B15" s="299" t="s">
        <v>10</v>
      </c>
      <c r="C15" s="299"/>
      <c r="D15" s="299"/>
      <c r="E15" s="299"/>
      <c r="F15" s="299"/>
      <c r="G15" s="299"/>
      <c r="H15" s="299"/>
      <c r="I15" s="299"/>
      <c r="J15" s="292" t="s">
        <v>63</v>
      </c>
      <c r="K15" s="300">
        <f t="shared" si="0"/>
        <v>0</v>
      </c>
      <c r="L15" s="301">
        <f t="shared" si="1"/>
        <v>0</v>
      </c>
      <c r="M15" s="293"/>
      <c r="N15" s="52"/>
    </row>
    <row r="16" spans="1:15" ht="16.5" customHeight="1" x14ac:dyDescent="0.25">
      <c r="A16" s="40">
        <v>43354</v>
      </c>
      <c r="B16" s="289">
        <v>0.3125</v>
      </c>
      <c r="C16" s="289">
        <v>0.60416666666666663</v>
      </c>
      <c r="D16" s="41">
        <f t="shared" ref="D16:D21" si="2">MAX((INT((C16-B16)*1440)/60),0)</f>
        <v>7</v>
      </c>
      <c r="E16" s="290">
        <v>0</v>
      </c>
      <c r="F16" s="290">
        <v>40</v>
      </c>
      <c r="G16" s="290">
        <v>0</v>
      </c>
      <c r="H16" s="290">
        <v>24</v>
      </c>
      <c r="I16" s="291">
        <f t="shared" ref="I16:I21" si="3">MAX((D16*60)-H16-F16-E16-G16,0)</f>
        <v>356</v>
      </c>
      <c r="J16" s="292"/>
      <c r="K16" s="42">
        <f t="shared" si="0"/>
        <v>1</v>
      </c>
      <c r="L16" s="43">
        <f t="shared" si="1"/>
        <v>5.9333333333333336</v>
      </c>
      <c r="M16" s="293"/>
      <c r="N16" s="44"/>
    </row>
    <row r="17" spans="1:14" ht="16.5" customHeight="1" x14ac:dyDescent="0.25">
      <c r="A17" s="40">
        <v>43355</v>
      </c>
      <c r="B17" s="289">
        <v>0.3125</v>
      </c>
      <c r="C17" s="289">
        <v>0.60416666666666663</v>
      </c>
      <c r="D17" s="41">
        <f t="shared" si="2"/>
        <v>7</v>
      </c>
      <c r="E17" s="290">
        <v>0</v>
      </c>
      <c r="F17" s="290">
        <v>40</v>
      </c>
      <c r="G17" s="290">
        <v>0</v>
      </c>
      <c r="H17" s="290">
        <v>24</v>
      </c>
      <c r="I17" s="291">
        <f t="shared" si="3"/>
        <v>356</v>
      </c>
      <c r="J17" s="292"/>
      <c r="K17" s="42">
        <f t="shared" si="0"/>
        <v>1</v>
      </c>
      <c r="L17" s="43">
        <f t="shared" si="1"/>
        <v>5.9333333333333336</v>
      </c>
      <c r="M17" s="293"/>
      <c r="N17" s="44"/>
    </row>
    <row r="18" spans="1:14" ht="16.5" customHeight="1" x14ac:dyDescent="0.25">
      <c r="A18" s="40">
        <v>43356</v>
      </c>
      <c r="B18" s="289">
        <v>0.3125</v>
      </c>
      <c r="C18" s="289">
        <v>0.60416666666666663</v>
      </c>
      <c r="D18" s="41">
        <f t="shared" si="2"/>
        <v>7</v>
      </c>
      <c r="E18" s="290">
        <v>0</v>
      </c>
      <c r="F18" s="290">
        <v>40</v>
      </c>
      <c r="G18" s="290">
        <v>0</v>
      </c>
      <c r="H18" s="290">
        <v>24</v>
      </c>
      <c r="I18" s="291">
        <f t="shared" si="3"/>
        <v>356</v>
      </c>
      <c r="J18" s="292"/>
      <c r="K18" s="42">
        <f t="shared" si="0"/>
        <v>1</v>
      </c>
      <c r="L18" s="43">
        <f t="shared" si="1"/>
        <v>5.9333333333333336</v>
      </c>
      <c r="M18" s="293"/>
      <c r="N18" s="44"/>
    </row>
    <row r="19" spans="1:14" ht="16.5" customHeight="1" thickBot="1" x14ac:dyDescent="0.3">
      <c r="A19" s="45">
        <v>43357</v>
      </c>
      <c r="B19" s="294">
        <v>0.3125</v>
      </c>
      <c r="C19" s="294">
        <v>0.60416666666666663</v>
      </c>
      <c r="D19" s="46">
        <f t="shared" si="2"/>
        <v>7</v>
      </c>
      <c r="E19" s="295">
        <v>0</v>
      </c>
      <c r="F19" s="295">
        <v>40</v>
      </c>
      <c r="G19" s="295">
        <v>0</v>
      </c>
      <c r="H19" s="295">
        <v>24</v>
      </c>
      <c r="I19" s="296">
        <f t="shared" si="3"/>
        <v>356</v>
      </c>
      <c r="J19" s="297"/>
      <c r="K19" s="47">
        <f t="shared" si="0"/>
        <v>1</v>
      </c>
      <c r="L19" s="32">
        <f t="shared" si="1"/>
        <v>5.9333333333333336</v>
      </c>
      <c r="M19" s="298"/>
      <c r="N19" s="48"/>
    </row>
    <row r="20" spans="1:14" ht="16.5" customHeight="1" x14ac:dyDescent="0.25">
      <c r="A20" s="49">
        <v>43360</v>
      </c>
      <c r="B20" s="289">
        <v>0.3125</v>
      </c>
      <c r="C20" s="289">
        <v>0.60416666666666663</v>
      </c>
      <c r="D20" s="41">
        <f t="shared" si="2"/>
        <v>7</v>
      </c>
      <c r="E20" s="290">
        <v>0</v>
      </c>
      <c r="F20" s="290">
        <v>40</v>
      </c>
      <c r="G20" s="290">
        <v>0</v>
      </c>
      <c r="H20" s="290">
        <v>24</v>
      </c>
      <c r="I20" s="291">
        <f t="shared" si="3"/>
        <v>356</v>
      </c>
      <c r="J20" s="292"/>
      <c r="K20" s="50">
        <f t="shared" si="0"/>
        <v>1</v>
      </c>
      <c r="L20" s="51">
        <f t="shared" si="1"/>
        <v>5.9333333333333336</v>
      </c>
      <c r="M20" s="293"/>
      <c r="N20" s="52"/>
    </row>
    <row r="21" spans="1:14" ht="16.5" customHeight="1" x14ac:dyDescent="0.25">
      <c r="A21" s="40">
        <v>43361</v>
      </c>
      <c r="B21" s="289">
        <v>0.3125</v>
      </c>
      <c r="C21" s="289">
        <v>0.60416666666666663</v>
      </c>
      <c r="D21" s="41">
        <f t="shared" si="2"/>
        <v>7</v>
      </c>
      <c r="E21" s="290">
        <v>0</v>
      </c>
      <c r="F21" s="290">
        <v>40</v>
      </c>
      <c r="G21" s="290">
        <v>0</v>
      </c>
      <c r="H21" s="290">
        <v>24</v>
      </c>
      <c r="I21" s="291">
        <f t="shared" si="3"/>
        <v>356</v>
      </c>
      <c r="J21" s="292"/>
      <c r="K21" s="42">
        <f t="shared" si="0"/>
        <v>1</v>
      </c>
      <c r="L21" s="43">
        <f t="shared" si="1"/>
        <v>5.9333333333333336</v>
      </c>
      <c r="M21" s="293"/>
      <c r="N21" s="44"/>
    </row>
    <row r="22" spans="1:14" ht="16.5" customHeight="1" x14ac:dyDescent="0.25">
      <c r="A22" s="40">
        <v>43362</v>
      </c>
      <c r="B22" s="299" t="s">
        <v>10</v>
      </c>
      <c r="C22" s="299"/>
      <c r="D22" s="299"/>
      <c r="E22" s="299"/>
      <c r="F22" s="299"/>
      <c r="G22" s="299"/>
      <c r="H22" s="299"/>
      <c r="I22" s="299"/>
      <c r="J22" s="292" t="s">
        <v>64</v>
      </c>
      <c r="K22" s="42">
        <f t="shared" si="0"/>
        <v>0</v>
      </c>
      <c r="L22" s="43">
        <f t="shared" si="1"/>
        <v>0</v>
      </c>
      <c r="M22" s="293"/>
      <c r="N22" s="44"/>
    </row>
    <row r="23" spans="1:14" ht="16.5" customHeight="1" x14ac:dyDescent="0.25">
      <c r="A23" s="40">
        <v>43363</v>
      </c>
      <c r="B23" s="289">
        <v>0.3125</v>
      </c>
      <c r="C23" s="289">
        <v>0.60416666666666663</v>
      </c>
      <c r="D23" s="41">
        <f>MAX((INT((C23-B23)*1440)/60),0)</f>
        <v>7</v>
      </c>
      <c r="E23" s="290">
        <v>0</v>
      </c>
      <c r="F23" s="290">
        <v>40</v>
      </c>
      <c r="G23" s="290">
        <v>0</v>
      </c>
      <c r="H23" s="290">
        <v>24</v>
      </c>
      <c r="I23" s="291">
        <f>MAX((D23*60)-H23-F23-E23-G23,0)</f>
        <v>356</v>
      </c>
      <c r="J23" s="292"/>
      <c r="K23" s="42">
        <f t="shared" si="0"/>
        <v>1</v>
      </c>
      <c r="L23" s="43">
        <f t="shared" si="1"/>
        <v>5.9333333333333336</v>
      </c>
      <c r="M23" s="293"/>
      <c r="N23" s="44"/>
    </row>
    <row r="24" spans="1:14" ht="16.5" customHeight="1" thickBot="1" x14ac:dyDescent="0.3">
      <c r="A24" s="45">
        <v>43364</v>
      </c>
      <c r="B24" s="294">
        <v>0.3125</v>
      </c>
      <c r="C24" s="294">
        <v>0.60416666666666663</v>
      </c>
      <c r="D24" s="46">
        <f>MAX((INT((C24-B24)*1440)/60),0)</f>
        <v>7</v>
      </c>
      <c r="E24" s="295">
        <v>0</v>
      </c>
      <c r="F24" s="295">
        <v>40</v>
      </c>
      <c r="G24" s="295">
        <v>0</v>
      </c>
      <c r="H24" s="295">
        <v>24</v>
      </c>
      <c r="I24" s="296">
        <f>MAX((D24*60)-H24-F24-E24-G24,0)</f>
        <v>356</v>
      </c>
      <c r="J24" s="297"/>
      <c r="K24" s="47">
        <f t="shared" si="0"/>
        <v>1</v>
      </c>
      <c r="L24" s="32">
        <f t="shared" si="1"/>
        <v>5.9333333333333336</v>
      </c>
      <c r="M24" s="298"/>
      <c r="N24" s="48"/>
    </row>
    <row r="25" spans="1:14" ht="16.5" customHeight="1" x14ac:dyDescent="0.25">
      <c r="A25" s="49">
        <v>43367</v>
      </c>
      <c r="B25" s="289">
        <v>0.3125</v>
      </c>
      <c r="C25" s="289">
        <v>0.60416666666666663</v>
      </c>
      <c r="D25" s="41">
        <f t="shared" ref="D25:D66" si="4">MAX((INT((C25-B25)*1440)/60),0)</f>
        <v>7</v>
      </c>
      <c r="E25" s="290">
        <v>0</v>
      </c>
      <c r="F25" s="290">
        <v>40</v>
      </c>
      <c r="G25" s="290">
        <v>0</v>
      </c>
      <c r="H25" s="290">
        <v>24</v>
      </c>
      <c r="I25" s="291">
        <f t="shared" ref="I25:I66" si="5">MAX((D25*60)-H25-F25-E25-G25,0)</f>
        <v>356</v>
      </c>
      <c r="J25" s="292"/>
      <c r="K25" s="50">
        <f t="shared" si="0"/>
        <v>1</v>
      </c>
      <c r="L25" s="51">
        <f t="shared" si="1"/>
        <v>5.9333333333333336</v>
      </c>
      <c r="M25" s="293"/>
      <c r="N25" s="52"/>
    </row>
    <row r="26" spans="1:14" ht="16.5" customHeight="1" x14ac:dyDescent="0.25">
      <c r="A26" s="40">
        <v>43368</v>
      </c>
      <c r="B26" s="289">
        <v>0.3125</v>
      </c>
      <c r="C26" s="289">
        <v>0.60416666666666663</v>
      </c>
      <c r="D26" s="41">
        <f t="shared" si="4"/>
        <v>7</v>
      </c>
      <c r="E26" s="290">
        <v>0</v>
      </c>
      <c r="F26" s="290">
        <v>40</v>
      </c>
      <c r="G26" s="290">
        <v>0</v>
      </c>
      <c r="H26" s="290">
        <v>24</v>
      </c>
      <c r="I26" s="291">
        <f t="shared" si="5"/>
        <v>356</v>
      </c>
      <c r="J26" s="292"/>
      <c r="K26" s="42">
        <f t="shared" si="0"/>
        <v>1</v>
      </c>
      <c r="L26" s="43">
        <f t="shared" si="1"/>
        <v>5.9333333333333336</v>
      </c>
      <c r="M26" s="293"/>
      <c r="N26" s="44"/>
    </row>
    <row r="27" spans="1:14" ht="16.5" customHeight="1" x14ac:dyDescent="0.25">
      <c r="A27" s="40">
        <v>43369</v>
      </c>
      <c r="B27" s="289">
        <v>0.3125</v>
      </c>
      <c r="C27" s="289">
        <v>0.60416666666666663</v>
      </c>
      <c r="D27" s="41">
        <f t="shared" si="4"/>
        <v>7</v>
      </c>
      <c r="E27" s="290">
        <v>0</v>
      </c>
      <c r="F27" s="290">
        <v>40</v>
      </c>
      <c r="G27" s="290">
        <v>0</v>
      </c>
      <c r="H27" s="290">
        <v>24</v>
      </c>
      <c r="I27" s="291">
        <f t="shared" si="5"/>
        <v>356</v>
      </c>
      <c r="J27" s="292"/>
      <c r="K27" s="42">
        <f t="shared" si="0"/>
        <v>1</v>
      </c>
      <c r="L27" s="43">
        <f t="shared" si="1"/>
        <v>5.9333333333333336</v>
      </c>
      <c r="M27" s="293"/>
      <c r="N27" s="44"/>
    </row>
    <row r="28" spans="1:14" ht="16.5" customHeight="1" x14ac:dyDescent="0.25">
      <c r="A28" s="40">
        <v>43370</v>
      </c>
      <c r="B28" s="289">
        <v>0.3125</v>
      </c>
      <c r="C28" s="289">
        <v>0.60416666666666663</v>
      </c>
      <c r="D28" s="41">
        <f t="shared" si="4"/>
        <v>7</v>
      </c>
      <c r="E28" s="290">
        <v>0</v>
      </c>
      <c r="F28" s="290">
        <v>40</v>
      </c>
      <c r="G28" s="290">
        <v>0</v>
      </c>
      <c r="H28" s="290">
        <v>24</v>
      </c>
      <c r="I28" s="291">
        <f t="shared" si="5"/>
        <v>356</v>
      </c>
      <c r="J28" s="292"/>
      <c r="K28" s="42">
        <f t="shared" si="0"/>
        <v>1</v>
      </c>
      <c r="L28" s="43">
        <f t="shared" si="1"/>
        <v>5.9333333333333336</v>
      </c>
      <c r="M28" s="293"/>
      <c r="N28" s="44"/>
    </row>
    <row r="29" spans="1:14" ht="16.5" customHeight="1" thickBot="1" x14ac:dyDescent="0.3">
      <c r="A29" s="45">
        <v>43371</v>
      </c>
      <c r="B29" s="294">
        <v>0.3125</v>
      </c>
      <c r="C29" s="294">
        <v>0.60416666666666663</v>
      </c>
      <c r="D29" s="46">
        <f t="shared" si="4"/>
        <v>7</v>
      </c>
      <c r="E29" s="295">
        <v>0</v>
      </c>
      <c r="F29" s="295">
        <v>40</v>
      </c>
      <c r="G29" s="295">
        <v>0</v>
      </c>
      <c r="H29" s="295">
        <v>24</v>
      </c>
      <c r="I29" s="296">
        <f t="shared" si="5"/>
        <v>356</v>
      </c>
      <c r="J29" s="297"/>
      <c r="K29" s="47">
        <f t="shared" si="0"/>
        <v>1</v>
      </c>
      <c r="L29" s="32">
        <f t="shared" si="1"/>
        <v>5.9333333333333336</v>
      </c>
      <c r="M29" s="298"/>
      <c r="N29" s="48"/>
    </row>
    <row r="30" spans="1:14" ht="16.5" customHeight="1" x14ac:dyDescent="0.25">
      <c r="A30" s="53">
        <v>43374</v>
      </c>
      <c r="B30" s="289">
        <v>0.3125</v>
      </c>
      <c r="C30" s="289">
        <v>0.60416666666666663</v>
      </c>
      <c r="D30" s="54">
        <f t="shared" si="4"/>
        <v>7</v>
      </c>
      <c r="E30" s="290">
        <v>0</v>
      </c>
      <c r="F30" s="290">
        <v>40</v>
      </c>
      <c r="G30" s="290">
        <v>0</v>
      </c>
      <c r="H30" s="290">
        <v>24</v>
      </c>
      <c r="I30" s="302">
        <f t="shared" si="5"/>
        <v>356</v>
      </c>
      <c r="J30" s="292"/>
      <c r="K30" s="55">
        <f t="shared" si="0"/>
        <v>1</v>
      </c>
      <c r="L30" s="56">
        <f t="shared" si="1"/>
        <v>5.9333333333333336</v>
      </c>
      <c r="M30" s="293"/>
      <c r="N30" s="57"/>
    </row>
    <row r="31" spans="1:14" ht="16.5" customHeight="1" x14ac:dyDescent="0.25">
      <c r="A31" s="58">
        <v>43375</v>
      </c>
      <c r="B31" s="289">
        <v>0.3125</v>
      </c>
      <c r="C31" s="289">
        <v>0.60416666666666663</v>
      </c>
      <c r="D31" s="54">
        <f t="shared" si="4"/>
        <v>7</v>
      </c>
      <c r="E31" s="290">
        <v>0</v>
      </c>
      <c r="F31" s="290">
        <v>40</v>
      </c>
      <c r="G31" s="290">
        <v>0</v>
      </c>
      <c r="H31" s="290">
        <v>24</v>
      </c>
      <c r="I31" s="302">
        <f t="shared" si="5"/>
        <v>356</v>
      </c>
      <c r="J31" s="292"/>
      <c r="K31" s="59">
        <f t="shared" si="0"/>
        <v>1</v>
      </c>
      <c r="L31" s="60">
        <f t="shared" si="1"/>
        <v>5.9333333333333336</v>
      </c>
      <c r="M31" s="293"/>
      <c r="N31" s="61"/>
    </row>
    <row r="32" spans="1:14" ht="16.5" customHeight="1" x14ac:dyDescent="0.25">
      <c r="A32" s="58">
        <v>43376</v>
      </c>
      <c r="B32" s="289">
        <v>0.3125</v>
      </c>
      <c r="C32" s="289">
        <v>0.60416666666666663</v>
      </c>
      <c r="D32" s="54">
        <f t="shared" si="4"/>
        <v>7</v>
      </c>
      <c r="E32" s="290">
        <v>0</v>
      </c>
      <c r="F32" s="290">
        <v>40</v>
      </c>
      <c r="G32" s="290">
        <v>0</v>
      </c>
      <c r="H32" s="290">
        <v>24</v>
      </c>
      <c r="I32" s="302">
        <f t="shared" si="5"/>
        <v>356</v>
      </c>
      <c r="J32" s="292"/>
      <c r="K32" s="59">
        <f t="shared" si="0"/>
        <v>1</v>
      </c>
      <c r="L32" s="60">
        <f t="shared" si="1"/>
        <v>5.9333333333333336</v>
      </c>
      <c r="M32" s="293"/>
      <c r="N32" s="61"/>
    </row>
    <row r="33" spans="1:14" ht="16.5" customHeight="1" x14ac:dyDescent="0.25">
      <c r="A33" s="58">
        <v>43377</v>
      </c>
      <c r="B33" s="289">
        <v>0.3125</v>
      </c>
      <c r="C33" s="289">
        <v>0.60416666666666663</v>
      </c>
      <c r="D33" s="54">
        <f t="shared" si="4"/>
        <v>7</v>
      </c>
      <c r="E33" s="290">
        <v>0</v>
      </c>
      <c r="F33" s="290">
        <v>40</v>
      </c>
      <c r="G33" s="290">
        <v>0</v>
      </c>
      <c r="H33" s="290">
        <v>24</v>
      </c>
      <c r="I33" s="302">
        <f t="shared" si="5"/>
        <v>356</v>
      </c>
      <c r="J33" s="292"/>
      <c r="K33" s="59">
        <f t="shared" si="0"/>
        <v>1</v>
      </c>
      <c r="L33" s="60">
        <f t="shared" si="1"/>
        <v>5.9333333333333336</v>
      </c>
      <c r="M33" s="293"/>
      <c r="N33" s="61"/>
    </row>
    <row r="34" spans="1:14" ht="16.5" customHeight="1" thickBot="1" x14ac:dyDescent="0.3">
      <c r="A34" s="62">
        <v>43378</v>
      </c>
      <c r="B34" s="294"/>
      <c r="C34" s="294"/>
      <c r="D34" s="63">
        <f t="shared" si="4"/>
        <v>0</v>
      </c>
      <c r="E34" s="295"/>
      <c r="F34" s="295"/>
      <c r="G34" s="295"/>
      <c r="H34" s="295"/>
      <c r="I34" s="303">
        <f t="shared" si="5"/>
        <v>0</v>
      </c>
      <c r="J34" s="297" t="s">
        <v>46</v>
      </c>
      <c r="K34" s="64">
        <f t="shared" si="0"/>
        <v>1</v>
      </c>
      <c r="L34" s="65">
        <f t="shared" si="1"/>
        <v>0</v>
      </c>
      <c r="M34" s="298">
        <v>5.5</v>
      </c>
      <c r="N34" s="66"/>
    </row>
    <row r="35" spans="1:14" s="205" customFormat="1" ht="16.5" customHeight="1" x14ac:dyDescent="0.25">
      <c r="A35" s="67">
        <v>43381</v>
      </c>
      <c r="B35" s="68" t="s">
        <v>10</v>
      </c>
      <c r="C35" s="69"/>
      <c r="D35" s="70"/>
      <c r="E35" s="224"/>
      <c r="F35" s="224"/>
      <c r="G35" s="224"/>
      <c r="H35" s="224"/>
      <c r="I35" s="229"/>
      <c r="J35" s="211" t="s">
        <v>65</v>
      </c>
      <c r="K35" s="71">
        <f t="shared" si="0"/>
        <v>0</v>
      </c>
      <c r="L35" s="72">
        <f t="shared" si="1"/>
        <v>0</v>
      </c>
      <c r="M35" s="216"/>
      <c r="N35" s="73"/>
    </row>
    <row r="36" spans="1:14" ht="16.5" customHeight="1" x14ac:dyDescent="0.25">
      <c r="A36" s="58">
        <v>43382</v>
      </c>
      <c r="B36" s="289">
        <v>0.3125</v>
      </c>
      <c r="C36" s="289">
        <v>0.60416666666666663</v>
      </c>
      <c r="D36" s="54">
        <f t="shared" ref="D36:D64" si="6">MAX((INT((C36-B36)*1440)/60),0)</f>
        <v>7</v>
      </c>
      <c r="E36" s="290">
        <v>0</v>
      </c>
      <c r="F36" s="290">
        <v>40</v>
      </c>
      <c r="G36" s="290">
        <v>0</v>
      </c>
      <c r="H36" s="290">
        <v>24</v>
      </c>
      <c r="I36" s="302">
        <f t="shared" ref="I36:I54" si="7">MAX((D36*60)-H36-F36-E36-G36,0)</f>
        <v>356</v>
      </c>
      <c r="J36" s="292"/>
      <c r="K36" s="59">
        <f t="shared" si="0"/>
        <v>1</v>
      </c>
      <c r="L36" s="60">
        <f t="shared" si="1"/>
        <v>5.9333333333333336</v>
      </c>
      <c r="M36" s="293"/>
      <c r="N36" s="61"/>
    </row>
    <row r="37" spans="1:14" ht="16.5" customHeight="1" x14ac:dyDescent="0.25">
      <c r="A37" s="58">
        <v>43383</v>
      </c>
      <c r="B37" s="289">
        <v>0.3125</v>
      </c>
      <c r="C37" s="289">
        <v>0.60416666666666663</v>
      </c>
      <c r="D37" s="54">
        <f t="shared" si="6"/>
        <v>7</v>
      </c>
      <c r="E37" s="290">
        <v>0</v>
      </c>
      <c r="F37" s="290">
        <v>40</v>
      </c>
      <c r="G37" s="290">
        <v>0</v>
      </c>
      <c r="H37" s="290">
        <v>24</v>
      </c>
      <c r="I37" s="302">
        <f t="shared" si="7"/>
        <v>356</v>
      </c>
      <c r="J37" s="292"/>
      <c r="K37" s="59">
        <f t="shared" si="0"/>
        <v>1</v>
      </c>
      <c r="L37" s="60">
        <f t="shared" si="1"/>
        <v>5.9333333333333336</v>
      </c>
      <c r="M37" s="293"/>
      <c r="N37" s="61"/>
    </row>
    <row r="38" spans="1:14" ht="16.5" customHeight="1" x14ac:dyDescent="0.25">
      <c r="A38" s="58">
        <v>43384</v>
      </c>
      <c r="B38" s="289">
        <v>0.3125</v>
      </c>
      <c r="C38" s="289">
        <v>0.60416666666666663</v>
      </c>
      <c r="D38" s="54">
        <f t="shared" si="6"/>
        <v>7</v>
      </c>
      <c r="E38" s="290">
        <v>0</v>
      </c>
      <c r="F38" s="290">
        <v>40</v>
      </c>
      <c r="G38" s="290">
        <v>0</v>
      </c>
      <c r="H38" s="290">
        <v>24</v>
      </c>
      <c r="I38" s="302">
        <f t="shared" si="7"/>
        <v>356</v>
      </c>
      <c r="J38" s="292"/>
      <c r="K38" s="59">
        <f t="shared" si="0"/>
        <v>1</v>
      </c>
      <c r="L38" s="60">
        <f t="shared" si="1"/>
        <v>5.9333333333333336</v>
      </c>
      <c r="M38" s="293"/>
      <c r="N38" s="61"/>
    </row>
    <row r="39" spans="1:14" ht="16.5" customHeight="1" thickBot="1" x14ac:dyDescent="0.3">
      <c r="A39" s="62">
        <v>43385</v>
      </c>
      <c r="B39" s="294">
        <v>0.3125</v>
      </c>
      <c r="C39" s="294">
        <v>0.60416666666666663</v>
      </c>
      <c r="D39" s="63">
        <f t="shared" si="6"/>
        <v>7</v>
      </c>
      <c r="E39" s="295">
        <v>0</v>
      </c>
      <c r="F39" s="295">
        <v>40</v>
      </c>
      <c r="G39" s="295">
        <v>0</v>
      </c>
      <c r="H39" s="295">
        <v>24</v>
      </c>
      <c r="I39" s="303">
        <f t="shared" si="7"/>
        <v>356</v>
      </c>
      <c r="J39" s="297"/>
      <c r="K39" s="64">
        <f t="shared" si="0"/>
        <v>1</v>
      </c>
      <c r="L39" s="65">
        <f t="shared" si="1"/>
        <v>5.9333333333333336</v>
      </c>
      <c r="M39" s="298"/>
      <c r="N39" s="66"/>
    </row>
    <row r="40" spans="1:14" ht="16.5" customHeight="1" x14ac:dyDescent="0.25">
      <c r="A40" s="67">
        <v>43388</v>
      </c>
      <c r="B40" s="289">
        <v>0.3125</v>
      </c>
      <c r="C40" s="289">
        <v>0.60416666666666663</v>
      </c>
      <c r="D40" s="54">
        <f t="shared" si="6"/>
        <v>7</v>
      </c>
      <c r="E40" s="290">
        <v>0</v>
      </c>
      <c r="F40" s="290">
        <v>40</v>
      </c>
      <c r="G40" s="290">
        <v>0</v>
      </c>
      <c r="H40" s="290">
        <v>24</v>
      </c>
      <c r="I40" s="302">
        <f t="shared" si="7"/>
        <v>356</v>
      </c>
      <c r="J40" s="292"/>
      <c r="K40" s="71">
        <f t="shared" si="0"/>
        <v>1</v>
      </c>
      <c r="L40" s="72">
        <f t="shared" si="1"/>
        <v>5.9333333333333336</v>
      </c>
      <c r="M40" s="293"/>
      <c r="N40" s="73"/>
    </row>
    <row r="41" spans="1:14" ht="16.5" customHeight="1" x14ac:dyDescent="0.25">
      <c r="A41" s="58">
        <v>43389</v>
      </c>
      <c r="B41" s="289">
        <v>0.3125</v>
      </c>
      <c r="C41" s="289">
        <v>0.60416666666666663</v>
      </c>
      <c r="D41" s="54">
        <f t="shared" si="6"/>
        <v>7</v>
      </c>
      <c r="E41" s="290">
        <v>0</v>
      </c>
      <c r="F41" s="290">
        <v>40</v>
      </c>
      <c r="G41" s="290">
        <v>0</v>
      </c>
      <c r="H41" s="290">
        <v>24</v>
      </c>
      <c r="I41" s="302">
        <f t="shared" si="7"/>
        <v>356</v>
      </c>
      <c r="J41" s="292"/>
      <c r="K41" s="59">
        <f t="shared" si="0"/>
        <v>1</v>
      </c>
      <c r="L41" s="60">
        <f t="shared" si="1"/>
        <v>5.9333333333333336</v>
      </c>
      <c r="M41" s="293"/>
      <c r="N41" s="61"/>
    </row>
    <row r="42" spans="1:14" ht="16.5" customHeight="1" x14ac:dyDescent="0.25">
      <c r="A42" s="58">
        <v>43390</v>
      </c>
      <c r="B42" s="289">
        <v>0.3125</v>
      </c>
      <c r="C42" s="289">
        <v>0.60416666666666663</v>
      </c>
      <c r="D42" s="54">
        <f t="shared" si="6"/>
        <v>7</v>
      </c>
      <c r="E42" s="290">
        <v>0</v>
      </c>
      <c r="F42" s="290">
        <v>40</v>
      </c>
      <c r="G42" s="290">
        <v>0</v>
      </c>
      <c r="H42" s="290">
        <v>24</v>
      </c>
      <c r="I42" s="302">
        <f t="shared" si="7"/>
        <v>356</v>
      </c>
      <c r="J42" s="292"/>
      <c r="K42" s="59">
        <f t="shared" si="0"/>
        <v>1</v>
      </c>
      <c r="L42" s="60">
        <f t="shared" si="1"/>
        <v>5.9333333333333336</v>
      </c>
      <c r="M42" s="293"/>
      <c r="N42" s="61"/>
    </row>
    <row r="43" spans="1:14" ht="16.5" customHeight="1" x14ac:dyDescent="0.25">
      <c r="A43" s="58">
        <v>43391</v>
      </c>
      <c r="B43" s="289">
        <v>0.3125</v>
      </c>
      <c r="C43" s="289">
        <v>0.60416666666666663</v>
      </c>
      <c r="D43" s="54">
        <f t="shared" si="6"/>
        <v>7</v>
      </c>
      <c r="E43" s="290">
        <v>0</v>
      </c>
      <c r="F43" s="290">
        <v>40</v>
      </c>
      <c r="G43" s="290">
        <v>0</v>
      </c>
      <c r="H43" s="290">
        <v>24</v>
      </c>
      <c r="I43" s="302">
        <f t="shared" si="7"/>
        <v>356</v>
      </c>
      <c r="J43" s="292"/>
      <c r="K43" s="59">
        <f t="shared" si="0"/>
        <v>1</v>
      </c>
      <c r="L43" s="60">
        <f t="shared" si="1"/>
        <v>5.9333333333333336</v>
      </c>
      <c r="M43" s="293"/>
      <c r="N43" s="61"/>
    </row>
    <row r="44" spans="1:14" ht="16.5" customHeight="1" thickBot="1" x14ac:dyDescent="0.3">
      <c r="A44" s="62">
        <v>43392</v>
      </c>
      <c r="B44" s="294">
        <v>0.3125</v>
      </c>
      <c r="C44" s="294">
        <v>0.60416666666666663</v>
      </c>
      <c r="D44" s="63">
        <f t="shared" si="6"/>
        <v>7</v>
      </c>
      <c r="E44" s="295">
        <v>0</v>
      </c>
      <c r="F44" s="295">
        <v>40</v>
      </c>
      <c r="G44" s="295">
        <v>0</v>
      </c>
      <c r="H44" s="295">
        <v>24</v>
      </c>
      <c r="I44" s="303">
        <f t="shared" si="7"/>
        <v>356</v>
      </c>
      <c r="J44" s="297"/>
      <c r="K44" s="64">
        <f t="shared" si="0"/>
        <v>1</v>
      </c>
      <c r="L44" s="65">
        <f t="shared" si="1"/>
        <v>5.9333333333333336</v>
      </c>
      <c r="M44" s="298"/>
      <c r="N44" s="66"/>
    </row>
    <row r="45" spans="1:14" ht="16.5" customHeight="1" x14ac:dyDescent="0.25">
      <c r="A45" s="53">
        <v>43395</v>
      </c>
      <c r="B45" s="289">
        <v>0.3125</v>
      </c>
      <c r="C45" s="289">
        <v>0.60416666666666663</v>
      </c>
      <c r="D45" s="54">
        <f t="shared" si="6"/>
        <v>7</v>
      </c>
      <c r="E45" s="290">
        <v>0</v>
      </c>
      <c r="F45" s="290">
        <v>40</v>
      </c>
      <c r="G45" s="290">
        <v>0</v>
      </c>
      <c r="H45" s="290">
        <v>24</v>
      </c>
      <c r="I45" s="302">
        <f t="shared" si="7"/>
        <v>356</v>
      </c>
      <c r="J45" s="292"/>
      <c r="K45" s="55">
        <f t="shared" si="0"/>
        <v>1</v>
      </c>
      <c r="L45" s="56">
        <f t="shared" si="1"/>
        <v>5.9333333333333336</v>
      </c>
      <c r="M45" s="293"/>
      <c r="N45" s="57"/>
    </row>
    <row r="46" spans="1:14" ht="16.5" customHeight="1" x14ac:dyDescent="0.25">
      <c r="A46" s="58">
        <v>43396</v>
      </c>
      <c r="B46" s="289">
        <v>0.3125</v>
      </c>
      <c r="C46" s="289">
        <v>0.60416666666666663</v>
      </c>
      <c r="D46" s="54">
        <f t="shared" si="6"/>
        <v>7</v>
      </c>
      <c r="E46" s="290">
        <v>0</v>
      </c>
      <c r="F46" s="290">
        <v>40</v>
      </c>
      <c r="G46" s="290">
        <v>0</v>
      </c>
      <c r="H46" s="290">
        <v>24</v>
      </c>
      <c r="I46" s="302">
        <f t="shared" si="7"/>
        <v>356</v>
      </c>
      <c r="J46" s="292"/>
      <c r="K46" s="59">
        <f t="shared" si="0"/>
        <v>1</v>
      </c>
      <c r="L46" s="60">
        <f t="shared" si="1"/>
        <v>5.9333333333333336</v>
      </c>
      <c r="M46" s="293"/>
      <c r="N46" s="61"/>
    </row>
    <row r="47" spans="1:14" ht="16.5" customHeight="1" x14ac:dyDescent="0.25">
      <c r="A47" s="58">
        <v>43397</v>
      </c>
      <c r="B47" s="289">
        <v>0.3125</v>
      </c>
      <c r="C47" s="289">
        <v>0.60416666666666663</v>
      </c>
      <c r="D47" s="54">
        <f t="shared" si="6"/>
        <v>7</v>
      </c>
      <c r="E47" s="290">
        <v>0</v>
      </c>
      <c r="F47" s="290">
        <v>40</v>
      </c>
      <c r="G47" s="290">
        <v>0</v>
      </c>
      <c r="H47" s="290">
        <v>24</v>
      </c>
      <c r="I47" s="302">
        <f t="shared" si="7"/>
        <v>356</v>
      </c>
      <c r="J47" s="292"/>
      <c r="K47" s="59">
        <f t="shared" si="0"/>
        <v>1</v>
      </c>
      <c r="L47" s="60">
        <f t="shared" si="1"/>
        <v>5.9333333333333336</v>
      </c>
      <c r="M47" s="293"/>
      <c r="N47" s="61"/>
    </row>
    <row r="48" spans="1:14" ht="16.5" customHeight="1" x14ac:dyDescent="0.25">
      <c r="A48" s="58">
        <v>43398</v>
      </c>
      <c r="B48" s="289">
        <v>0.3125</v>
      </c>
      <c r="C48" s="289">
        <v>0.60416666666666663</v>
      </c>
      <c r="D48" s="54">
        <f t="shared" si="6"/>
        <v>7</v>
      </c>
      <c r="E48" s="290">
        <v>0</v>
      </c>
      <c r="F48" s="290">
        <v>40</v>
      </c>
      <c r="G48" s="290">
        <v>0</v>
      </c>
      <c r="H48" s="290">
        <v>24</v>
      </c>
      <c r="I48" s="302">
        <f t="shared" si="7"/>
        <v>356</v>
      </c>
      <c r="J48" s="292"/>
      <c r="K48" s="59">
        <f t="shared" si="0"/>
        <v>1</v>
      </c>
      <c r="L48" s="60">
        <f t="shared" si="1"/>
        <v>5.9333333333333336</v>
      </c>
      <c r="M48" s="293"/>
      <c r="N48" s="61"/>
    </row>
    <row r="49" spans="1:14" ht="16.5" customHeight="1" thickBot="1" x14ac:dyDescent="0.3">
      <c r="A49" s="62">
        <v>43399</v>
      </c>
      <c r="B49" s="294">
        <v>0.3125</v>
      </c>
      <c r="C49" s="294">
        <v>0.60416666666666663</v>
      </c>
      <c r="D49" s="63">
        <f t="shared" si="6"/>
        <v>7</v>
      </c>
      <c r="E49" s="295">
        <v>0</v>
      </c>
      <c r="F49" s="295">
        <v>40</v>
      </c>
      <c r="G49" s="295">
        <v>0</v>
      </c>
      <c r="H49" s="295">
        <v>24</v>
      </c>
      <c r="I49" s="303">
        <f t="shared" si="7"/>
        <v>356</v>
      </c>
      <c r="J49" s="297"/>
      <c r="K49" s="64">
        <f t="shared" si="0"/>
        <v>1</v>
      </c>
      <c r="L49" s="65">
        <f t="shared" si="1"/>
        <v>5.9333333333333336</v>
      </c>
      <c r="M49" s="298"/>
      <c r="N49" s="66"/>
    </row>
    <row r="50" spans="1:14" ht="16.5" customHeight="1" x14ac:dyDescent="0.25">
      <c r="A50" s="53">
        <v>43402</v>
      </c>
      <c r="B50" s="289">
        <v>0.3125</v>
      </c>
      <c r="C50" s="289">
        <v>0.60416666666666663</v>
      </c>
      <c r="D50" s="54">
        <f t="shared" si="6"/>
        <v>7</v>
      </c>
      <c r="E50" s="290">
        <v>0</v>
      </c>
      <c r="F50" s="290">
        <v>40</v>
      </c>
      <c r="G50" s="290">
        <v>0</v>
      </c>
      <c r="H50" s="290">
        <v>24</v>
      </c>
      <c r="I50" s="302">
        <f t="shared" si="7"/>
        <v>356</v>
      </c>
      <c r="J50" s="292"/>
      <c r="K50" s="55">
        <f t="shared" si="0"/>
        <v>1</v>
      </c>
      <c r="L50" s="56">
        <f t="shared" si="1"/>
        <v>5.9333333333333336</v>
      </c>
      <c r="M50" s="293"/>
      <c r="N50" s="57"/>
    </row>
    <row r="51" spans="1:14" ht="16.5" customHeight="1" x14ac:dyDescent="0.25">
      <c r="A51" s="58">
        <v>43403</v>
      </c>
      <c r="B51" s="289">
        <v>0.3125</v>
      </c>
      <c r="C51" s="289">
        <v>0.60416666666666663</v>
      </c>
      <c r="D51" s="54">
        <f t="shared" si="6"/>
        <v>7</v>
      </c>
      <c r="E51" s="290">
        <v>0</v>
      </c>
      <c r="F51" s="290">
        <v>40</v>
      </c>
      <c r="G51" s="290">
        <v>0</v>
      </c>
      <c r="H51" s="290">
        <v>24</v>
      </c>
      <c r="I51" s="302">
        <f t="shared" si="7"/>
        <v>356</v>
      </c>
      <c r="J51" s="292"/>
      <c r="K51" s="59">
        <f t="shared" si="0"/>
        <v>1</v>
      </c>
      <c r="L51" s="60">
        <f>I51/60</f>
        <v>5.9333333333333336</v>
      </c>
      <c r="M51" s="293"/>
      <c r="N51" s="61"/>
    </row>
    <row r="52" spans="1:14" ht="16.5" customHeight="1" x14ac:dyDescent="0.25">
      <c r="A52" s="58">
        <v>43404</v>
      </c>
      <c r="B52" s="289">
        <v>0.3125</v>
      </c>
      <c r="C52" s="289">
        <v>0.60416666666666663</v>
      </c>
      <c r="D52" s="54">
        <f t="shared" si="6"/>
        <v>7</v>
      </c>
      <c r="E52" s="290">
        <v>0</v>
      </c>
      <c r="F52" s="290">
        <v>40</v>
      </c>
      <c r="G52" s="290">
        <v>0</v>
      </c>
      <c r="H52" s="290">
        <v>24</v>
      </c>
      <c r="I52" s="302">
        <f t="shared" si="7"/>
        <v>356</v>
      </c>
      <c r="J52" s="292"/>
      <c r="K52" s="59">
        <f t="shared" si="0"/>
        <v>1</v>
      </c>
      <c r="L52" s="60">
        <f t="shared" si="1"/>
        <v>5.9333333333333336</v>
      </c>
      <c r="M52" s="293"/>
      <c r="N52" s="61"/>
    </row>
    <row r="53" spans="1:14" ht="16.5" customHeight="1" x14ac:dyDescent="0.25">
      <c r="A53" s="74">
        <v>43405</v>
      </c>
      <c r="B53" s="289">
        <v>0.3125</v>
      </c>
      <c r="C53" s="289">
        <v>0.60416666666666663</v>
      </c>
      <c r="D53" s="75">
        <f t="shared" si="6"/>
        <v>7</v>
      </c>
      <c r="E53" s="290">
        <v>0</v>
      </c>
      <c r="F53" s="290">
        <v>40</v>
      </c>
      <c r="G53" s="290">
        <v>0</v>
      </c>
      <c r="H53" s="290">
        <v>24</v>
      </c>
      <c r="I53" s="304">
        <f t="shared" si="7"/>
        <v>356</v>
      </c>
      <c r="J53" s="292"/>
      <c r="K53" s="76">
        <f t="shared" si="0"/>
        <v>1</v>
      </c>
      <c r="L53" s="77">
        <f t="shared" si="1"/>
        <v>5.9333333333333336</v>
      </c>
      <c r="M53" s="293"/>
      <c r="N53" s="78"/>
    </row>
    <row r="54" spans="1:14" ht="16.5" customHeight="1" thickBot="1" x14ac:dyDescent="0.3">
      <c r="A54" s="79">
        <v>43406</v>
      </c>
      <c r="B54" s="294">
        <v>0.3125</v>
      </c>
      <c r="C54" s="294">
        <v>0.60416666666666663</v>
      </c>
      <c r="D54" s="80">
        <f t="shared" si="6"/>
        <v>7</v>
      </c>
      <c r="E54" s="295">
        <v>0</v>
      </c>
      <c r="F54" s="295">
        <v>40</v>
      </c>
      <c r="G54" s="295">
        <v>0</v>
      </c>
      <c r="H54" s="295">
        <v>24</v>
      </c>
      <c r="I54" s="305">
        <f t="shared" si="7"/>
        <v>356</v>
      </c>
      <c r="J54" s="297"/>
      <c r="K54" s="81">
        <f t="shared" si="0"/>
        <v>1</v>
      </c>
      <c r="L54" s="82">
        <f t="shared" si="1"/>
        <v>5.9333333333333336</v>
      </c>
      <c r="M54" s="298"/>
      <c r="N54" s="83"/>
    </row>
    <row r="55" spans="1:14" ht="16.5" customHeight="1" x14ac:dyDescent="0.25">
      <c r="A55" s="84">
        <v>43409</v>
      </c>
      <c r="B55" s="289"/>
      <c r="C55" s="289"/>
      <c r="D55" s="75">
        <f t="shared" si="4"/>
        <v>0</v>
      </c>
      <c r="E55" s="290"/>
      <c r="F55" s="290"/>
      <c r="G55" s="290"/>
      <c r="H55" s="290"/>
      <c r="I55" s="304">
        <f t="shared" si="5"/>
        <v>0</v>
      </c>
      <c r="J55" s="292" t="s">
        <v>46</v>
      </c>
      <c r="K55" s="85">
        <f t="shared" si="0"/>
        <v>1</v>
      </c>
      <c r="L55" s="86">
        <f t="shared" si="1"/>
        <v>0</v>
      </c>
      <c r="M55" s="293">
        <v>5.5</v>
      </c>
      <c r="N55" s="87"/>
    </row>
    <row r="56" spans="1:14" ht="16.5" customHeight="1" x14ac:dyDescent="0.25">
      <c r="A56" s="74">
        <v>43410</v>
      </c>
      <c r="B56" s="289">
        <v>0.3125</v>
      </c>
      <c r="C56" s="289">
        <v>0.60416666666666663</v>
      </c>
      <c r="D56" s="75">
        <f t="shared" si="6"/>
        <v>7</v>
      </c>
      <c r="E56" s="290">
        <v>0</v>
      </c>
      <c r="F56" s="290">
        <v>40</v>
      </c>
      <c r="G56" s="290">
        <v>0</v>
      </c>
      <c r="H56" s="290">
        <v>24</v>
      </c>
      <c r="I56" s="304">
        <f t="shared" si="5"/>
        <v>356</v>
      </c>
      <c r="J56" s="292"/>
      <c r="K56" s="76">
        <f t="shared" si="0"/>
        <v>1</v>
      </c>
      <c r="L56" s="77">
        <f t="shared" si="1"/>
        <v>5.9333333333333336</v>
      </c>
      <c r="M56" s="293"/>
      <c r="N56" s="78"/>
    </row>
    <row r="57" spans="1:14" ht="16.5" customHeight="1" x14ac:dyDescent="0.25">
      <c r="A57" s="74">
        <v>43411</v>
      </c>
      <c r="B57" s="289">
        <v>0.3125</v>
      </c>
      <c r="C57" s="289">
        <v>0.60416666666666663</v>
      </c>
      <c r="D57" s="75">
        <f t="shared" si="6"/>
        <v>7</v>
      </c>
      <c r="E57" s="290">
        <v>0</v>
      </c>
      <c r="F57" s="290">
        <v>40</v>
      </c>
      <c r="G57" s="290">
        <v>0</v>
      </c>
      <c r="H57" s="290">
        <v>24</v>
      </c>
      <c r="I57" s="304">
        <f t="shared" si="5"/>
        <v>356</v>
      </c>
      <c r="J57" s="292"/>
      <c r="K57" s="76">
        <f t="shared" si="0"/>
        <v>1</v>
      </c>
      <c r="L57" s="77">
        <f t="shared" si="1"/>
        <v>5.9333333333333336</v>
      </c>
      <c r="M57" s="293"/>
      <c r="N57" s="78"/>
    </row>
    <row r="58" spans="1:14" ht="16.5" customHeight="1" x14ac:dyDescent="0.25">
      <c r="A58" s="74">
        <v>43412</v>
      </c>
      <c r="B58" s="289">
        <v>0.3125</v>
      </c>
      <c r="C58" s="289">
        <v>0.60416666666666663</v>
      </c>
      <c r="D58" s="75">
        <f t="shared" si="6"/>
        <v>7</v>
      </c>
      <c r="E58" s="290">
        <v>0</v>
      </c>
      <c r="F58" s="290">
        <v>40</v>
      </c>
      <c r="G58" s="290">
        <v>0</v>
      </c>
      <c r="H58" s="290">
        <v>24</v>
      </c>
      <c r="I58" s="304">
        <f t="shared" si="5"/>
        <v>356</v>
      </c>
      <c r="J58" s="292"/>
      <c r="K58" s="76">
        <f t="shared" si="0"/>
        <v>1</v>
      </c>
      <c r="L58" s="77">
        <f t="shared" si="1"/>
        <v>5.9333333333333336</v>
      </c>
      <c r="M58" s="293"/>
      <c r="N58" s="78"/>
    </row>
    <row r="59" spans="1:14" ht="16.5" customHeight="1" thickBot="1" x14ac:dyDescent="0.3">
      <c r="A59" s="79">
        <v>43413</v>
      </c>
      <c r="B59" s="294">
        <v>0.3125</v>
      </c>
      <c r="C59" s="294">
        <v>0.60416666666666663</v>
      </c>
      <c r="D59" s="80">
        <f t="shared" si="6"/>
        <v>7</v>
      </c>
      <c r="E59" s="295">
        <v>0</v>
      </c>
      <c r="F59" s="295">
        <v>40</v>
      </c>
      <c r="G59" s="295">
        <v>0</v>
      </c>
      <c r="H59" s="295">
        <v>24</v>
      </c>
      <c r="I59" s="305">
        <f t="shared" si="5"/>
        <v>356</v>
      </c>
      <c r="J59" s="297"/>
      <c r="K59" s="81">
        <f t="shared" si="0"/>
        <v>1</v>
      </c>
      <c r="L59" s="82">
        <f t="shared" si="1"/>
        <v>5.9333333333333336</v>
      </c>
      <c r="M59" s="298"/>
      <c r="N59" s="83"/>
    </row>
    <row r="60" spans="1:14" s="205" customFormat="1" ht="16.5" customHeight="1" x14ac:dyDescent="0.25">
      <c r="A60" s="88">
        <v>43416</v>
      </c>
      <c r="B60" s="89" t="s">
        <v>10</v>
      </c>
      <c r="C60" s="90"/>
      <c r="D60" s="91"/>
      <c r="E60" s="225"/>
      <c r="F60" s="225"/>
      <c r="G60" s="225"/>
      <c r="H60" s="225"/>
      <c r="I60" s="230"/>
      <c r="J60" s="212" t="s">
        <v>66</v>
      </c>
      <c r="K60" s="93">
        <f t="shared" si="0"/>
        <v>0</v>
      </c>
      <c r="L60" s="94">
        <f t="shared" si="1"/>
        <v>0</v>
      </c>
      <c r="M60" s="217"/>
      <c r="N60" s="95"/>
    </row>
    <row r="61" spans="1:14" ht="16.5" customHeight="1" x14ac:dyDescent="0.25">
      <c r="A61" s="74">
        <v>43417</v>
      </c>
      <c r="B61" s="289">
        <v>0.3125</v>
      </c>
      <c r="C61" s="289">
        <v>0.60416666666666663</v>
      </c>
      <c r="D61" s="75">
        <f t="shared" si="6"/>
        <v>7</v>
      </c>
      <c r="E61" s="290">
        <v>0</v>
      </c>
      <c r="F61" s="290">
        <v>40</v>
      </c>
      <c r="G61" s="290">
        <v>0</v>
      </c>
      <c r="H61" s="290">
        <v>24</v>
      </c>
      <c r="I61" s="304">
        <f t="shared" si="5"/>
        <v>356</v>
      </c>
      <c r="J61" s="292"/>
      <c r="K61" s="76">
        <f t="shared" si="0"/>
        <v>1</v>
      </c>
      <c r="L61" s="77">
        <f t="shared" si="1"/>
        <v>5.9333333333333336</v>
      </c>
      <c r="M61" s="293"/>
      <c r="N61" s="78"/>
    </row>
    <row r="62" spans="1:14" ht="16.5" customHeight="1" x14ac:dyDescent="0.25">
      <c r="A62" s="74">
        <v>43418</v>
      </c>
      <c r="B62" s="289">
        <v>0.3125</v>
      </c>
      <c r="C62" s="289">
        <v>0.60416666666666663</v>
      </c>
      <c r="D62" s="75">
        <f t="shared" si="6"/>
        <v>7</v>
      </c>
      <c r="E62" s="290">
        <v>0</v>
      </c>
      <c r="F62" s="290">
        <v>40</v>
      </c>
      <c r="G62" s="290">
        <v>0</v>
      </c>
      <c r="H62" s="290">
        <v>24</v>
      </c>
      <c r="I62" s="304">
        <f t="shared" si="5"/>
        <v>356</v>
      </c>
      <c r="J62" s="292"/>
      <c r="K62" s="76">
        <f t="shared" si="0"/>
        <v>1</v>
      </c>
      <c r="L62" s="77">
        <f t="shared" si="1"/>
        <v>5.9333333333333336</v>
      </c>
      <c r="M62" s="293"/>
      <c r="N62" s="78"/>
    </row>
    <row r="63" spans="1:14" ht="16.5" customHeight="1" x14ac:dyDescent="0.25">
      <c r="A63" s="74">
        <v>43419</v>
      </c>
      <c r="B63" s="289">
        <v>0.3125</v>
      </c>
      <c r="C63" s="289">
        <v>0.60416666666666663</v>
      </c>
      <c r="D63" s="75">
        <f t="shared" si="6"/>
        <v>7</v>
      </c>
      <c r="E63" s="290">
        <v>0</v>
      </c>
      <c r="F63" s="290">
        <v>40</v>
      </c>
      <c r="G63" s="290">
        <v>0</v>
      </c>
      <c r="H63" s="290">
        <v>24</v>
      </c>
      <c r="I63" s="304">
        <f t="shared" si="5"/>
        <v>356</v>
      </c>
      <c r="J63" s="292"/>
      <c r="K63" s="76">
        <f t="shared" si="0"/>
        <v>1</v>
      </c>
      <c r="L63" s="77">
        <f t="shared" si="1"/>
        <v>5.9333333333333336</v>
      </c>
      <c r="M63" s="293"/>
      <c r="N63" s="78"/>
    </row>
    <row r="64" spans="1:14" ht="16.5" customHeight="1" thickBot="1" x14ac:dyDescent="0.3">
      <c r="A64" s="79">
        <v>43420</v>
      </c>
      <c r="B64" s="294">
        <v>0.3125</v>
      </c>
      <c r="C64" s="294">
        <v>0.60416666666666663</v>
      </c>
      <c r="D64" s="80">
        <f t="shared" si="6"/>
        <v>7</v>
      </c>
      <c r="E64" s="295">
        <v>0</v>
      </c>
      <c r="F64" s="295">
        <v>40</v>
      </c>
      <c r="G64" s="295">
        <v>0</v>
      </c>
      <c r="H64" s="295">
        <v>24</v>
      </c>
      <c r="I64" s="305">
        <f t="shared" si="5"/>
        <v>356</v>
      </c>
      <c r="J64" s="297"/>
      <c r="K64" s="81">
        <f t="shared" si="0"/>
        <v>1</v>
      </c>
      <c r="L64" s="82">
        <f t="shared" si="1"/>
        <v>5.9333333333333336</v>
      </c>
      <c r="M64" s="298"/>
      <c r="N64" s="83"/>
    </row>
    <row r="65" spans="1:14" ht="45" x14ac:dyDescent="0.25">
      <c r="A65" s="306">
        <v>43423</v>
      </c>
      <c r="B65" s="307">
        <v>0.3125</v>
      </c>
      <c r="C65" s="308">
        <v>0.52083333333333337</v>
      </c>
      <c r="D65" s="309">
        <f t="shared" si="4"/>
        <v>5</v>
      </c>
      <c r="E65" s="310">
        <v>0</v>
      </c>
      <c r="F65" s="310">
        <v>40</v>
      </c>
      <c r="G65" s="310">
        <v>0</v>
      </c>
      <c r="H65" s="310">
        <v>12</v>
      </c>
      <c r="I65" s="311">
        <f t="shared" si="5"/>
        <v>248</v>
      </c>
      <c r="J65" s="312" t="s">
        <v>51</v>
      </c>
      <c r="K65" s="85">
        <f t="shared" si="0"/>
        <v>1</v>
      </c>
      <c r="L65" s="86">
        <f t="shared" si="1"/>
        <v>4.1333333333333337</v>
      </c>
      <c r="M65" s="313"/>
      <c r="N65" s="235"/>
    </row>
    <row r="66" spans="1:14" ht="15" x14ac:dyDescent="0.25">
      <c r="A66" s="238">
        <v>43424</v>
      </c>
      <c r="B66" s="289">
        <v>0.3125</v>
      </c>
      <c r="C66" s="314">
        <v>0.52083333333333337</v>
      </c>
      <c r="D66" s="75">
        <f t="shared" si="4"/>
        <v>5</v>
      </c>
      <c r="E66" s="290">
        <v>0</v>
      </c>
      <c r="F66" s="290">
        <v>40</v>
      </c>
      <c r="G66" s="290">
        <v>0</v>
      </c>
      <c r="H66" s="290">
        <v>12</v>
      </c>
      <c r="I66" s="304">
        <f t="shared" si="5"/>
        <v>248</v>
      </c>
      <c r="J66" s="292"/>
      <c r="K66" s="76">
        <f t="shared" si="0"/>
        <v>1</v>
      </c>
      <c r="L66" s="77">
        <f t="shared" si="1"/>
        <v>4.1333333333333337</v>
      </c>
      <c r="M66" s="293"/>
      <c r="N66" s="236"/>
    </row>
    <row r="67" spans="1:14" ht="16.5" customHeight="1" x14ac:dyDescent="0.25">
      <c r="A67" s="238">
        <v>43425</v>
      </c>
      <c r="B67" s="89" t="s">
        <v>10</v>
      </c>
      <c r="C67" s="90"/>
      <c r="D67" s="91"/>
      <c r="E67" s="225"/>
      <c r="F67" s="225"/>
      <c r="G67" s="225"/>
      <c r="H67" s="225"/>
      <c r="I67" s="230"/>
      <c r="J67" s="315" t="s">
        <v>42</v>
      </c>
      <c r="K67" s="76">
        <f t="shared" si="0"/>
        <v>0</v>
      </c>
      <c r="L67" s="77">
        <f t="shared" si="1"/>
        <v>0</v>
      </c>
      <c r="M67" s="316"/>
      <c r="N67" s="237"/>
    </row>
    <row r="68" spans="1:14" s="205" customFormat="1" ht="16.5" customHeight="1" x14ac:dyDescent="0.25">
      <c r="A68" s="238">
        <v>43426</v>
      </c>
      <c r="B68" s="89" t="s">
        <v>10</v>
      </c>
      <c r="C68" s="90"/>
      <c r="D68" s="91"/>
      <c r="E68" s="225"/>
      <c r="F68" s="225"/>
      <c r="G68" s="225"/>
      <c r="H68" s="225"/>
      <c r="I68" s="230"/>
      <c r="J68" s="212" t="s">
        <v>67</v>
      </c>
      <c r="K68" s="76">
        <f t="shared" si="0"/>
        <v>0</v>
      </c>
      <c r="L68" s="77">
        <f t="shared" si="1"/>
        <v>0</v>
      </c>
      <c r="M68" s="217"/>
      <c r="N68" s="237"/>
    </row>
    <row r="69" spans="1:14" ht="16.5" customHeight="1" thickBot="1" x14ac:dyDescent="0.3">
      <c r="A69" s="317">
        <v>43427</v>
      </c>
      <c r="B69" s="239" t="s">
        <v>10</v>
      </c>
      <c r="C69" s="240"/>
      <c r="D69" s="241"/>
      <c r="E69" s="242"/>
      <c r="F69" s="242"/>
      <c r="G69" s="242"/>
      <c r="H69" s="242"/>
      <c r="I69" s="243"/>
      <c r="J69" s="297" t="s">
        <v>42</v>
      </c>
      <c r="K69" s="81">
        <f t="shared" si="0"/>
        <v>0</v>
      </c>
      <c r="L69" s="82">
        <f t="shared" si="1"/>
        <v>0</v>
      </c>
      <c r="M69" s="298"/>
      <c r="N69" s="244"/>
    </row>
    <row r="70" spans="1:14" ht="16.5" customHeight="1" x14ac:dyDescent="0.25">
      <c r="A70" s="88">
        <v>43430</v>
      </c>
      <c r="B70" s="318">
        <v>0.3125</v>
      </c>
      <c r="C70" s="318">
        <v>0.60416666666666663</v>
      </c>
      <c r="D70" s="319">
        <f t="shared" ref="D70:D89" si="8">MAX((INT((C70-B70)*1440)/60),0)</f>
        <v>7</v>
      </c>
      <c r="E70" s="320">
        <v>0</v>
      </c>
      <c r="F70" s="320">
        <v>40</v>
      </c>
      <c r="G70" s="320">
        <v>0</v>
      </c>
      <c r="H70" s="320">
        <v>24</v>
      </c>
      <c r="I70" s="321">
        <f t="shared" ref="I70:I89" si="9">MAX((D70*60)-H70-F70-E70-G70,0)</f>
        <v>356</v>
      </c>
      <c r="J70" s="378"/>
      <c r="K70" s="93">
        <f t="shared" si="0"/>
        <v>1</v>
      </c>
      <c r="L70" s="94">
        <f t="shared" si="1"/>
        <v>5.9333333333333336</v>
      </c>
      <c r="M70" s="322"/>
      <c r="N70" s="95"/>
    </row>
    <row r="71" spans="1:14" ht="16.5" customHeight="1" x14ac:dyDescent="0.25">
      <c r="A71" s="74">
        <v>43431</v>
      </c>
      <c r="B71" s="289">
        <v>0.3125</v>
      </c>
      <c r="C71" s="289">
        <v>0.60416666666666663</v>
      </c>
      <c r="D71" s="75">
        <f t="shared" si="8"/>
        <v>7</v>
      </c>
      <c r="E71" s="290">
        <v>0</v>
      </c>
      <c r="F71" s="290">
        <v>40</v>
      </c>
      <c r="G71" s="290">
        <v>0</v>
      </c>
      <c r="H71" s="290">
        <v>24</v>
      </c>
      <c r="I71" s="304">
        <f t="shared" si="9"/>
        <v>356</v>
      </c>
      <c r="J71" s="292"/>
      <c r="K71" s="76">
        <f t="shared" si="0"/>
        <v>1</v>
      </c>
      <c r="L71" s="77">
        <f t="shared" si="1"/>
        <v>5.9333333333333336</v>
      </c>
      <c r="M71" s="293"/>
      <c r="N71" s="78"/>
    </row>
    <row r="72" spans="1:14" ht="16.5" customHeight="1" x14ac:dyDescent="0.25">
      <c r="A72" s="74">
        <v>43432</v>
      </c>
      <c r="B72" s="289">
        <v>0.3125</v>
      </c>
      <c r="C72" s="289">
        <v>0.60416666666666663</v>
      </c>
      <c r="D72" s="75">
        <f t="shared" si="8"/>
        <v>7</v>
      </c>
      <c r="E72" s="290">
        <v>0</v>
      </c>
      <c r="F72" s="290">
        <v>40</v>
      </c>
      <c r="G72" s="290">
        <v>0</v>
      </c>
      <c r="H72" s="290">
        <v>24</v>
      </c>
      <c r="I72" s="304">
        <f t="shared" si="9"/>
        <v>356</v>
      </c>
      <c r="J72" s="292"/>
      <c r="K72" s="76">
        <f t="shared" si="0"/>
        <v>1</v>
      </c>
      <c r="L72" s="77">
        <f t="shared" si="1"/>
        <v>5.9333333333333336</v>
      </c>
      <c r="M72" s="293"/>
      <c r="N72" s="78"/>
    </row>
    <row r="73" spans="1:14" ht="16.5" customHeight="1" x14ac:dyDescent="0.25">
      <c r="A73" s="74">
        <v>43433</v>
      </c>
      <c r="B73" s="289">
        <v>0.3125</v>
      </c>
      <c r="C73" s="289">
        <v>0.60416666666666663</v>
      </c>
      <c r="D73" s="75">
        <f t="shared" si="8"/>
        <v>7</v>
      </c>
      <c r="E73" s="290">
        <v>0</v>
      </c>
      <c r="F73" s="290">
        <v>40</v>
      </c>
      <c r="G73" s="290">
        <v>0</v>
      </c>
      <c r="H73" s="290">
        <v>24</v>
      </c>
      <c r="I73" s="304">
        <f t="shared" si="9"/>
        <v>356</v>
      </c>
      <c r="J73" s="292"/>
      <c r="K73" s="76">
        <f t="shared" si="0"/>
        <v>1</v>
      </c>
      <c r="L73" s="77">
        <f t="shared" si="1"/>
        <v>5.9333333333333336</v>
      </c>
      <c r="M73" s="293"/>
      <c r="N73" s="78"/>
    </row>
    <row r="74" spans="1:14" ht="16.5" customHeight="1" thickBot="1" x14ac:dyDescent="0.3">
      <c r="A74" s="79">
        <v>43434</v>
      </c>
      <c r="B74" s="294">
        <v>0.3125</v>
      </c>
      <c r="C74" s="294">
        <v>0.60416666666666663</v>
      </c>
      <c r="D74" s="80">
        <f t="shared" si="8"/>
        <v>7</v>
      </c>
      <c r="E74" s="295">
        <v>0</v>
      </c>
      <c r="F74" s="295">
        <v>40</v>
      </c>
      <c r="G74" s="295">
        <v>0</v>
      </c>
      <c r="H74" s="295">
        <v>24</v>
      </c>
      <c r="I74" s="305">
        <f t="shared" si="9"/>
        <v>356</v>
      </c>
      <c r="J74" s="297"/>
      <c r="K74" s="81">
        <f t="shared" ref="K74:K137" si="10">IF(I74+M74&gt;0,1,0)</f>
        <v>1</v>
      </c>
      <c r="L74" s="82">
        <f t="shared" si="1"/>
        <v>5.9333333333333336</v>
      </c>
      <c r="M74" s="298"/>
      <c r="N74" s="83"/>
    </row>
    <row r="75" spans="1:14" ht="16.5" customHeight="1" x14ac:dyDescent="0.25">
      <c r="A75" s="96">
        <v>43437</v>
      </c>
      <c r="B75" s="307">
        <v>0.3125</v>
      </c>
      <c r="C75" s="307">
        <v>0.60416666666666663</v>
      </c>
      <c r="D75" s="97">
        <f t="shared" si="8"/>
        <v>7</v>
      </c>
      <c r="E75" s="310">
        <v>0</v>
      </c>
      <c r="F75" s="310">
        <v>40</v>
      </c>
      <c r="G75" s="310">
        <v>0</v>
      </c>
      <c r="H75" s="310">
        <v>24</v>
      </c>
      <c r="I75" s="323">
        <f t="shared" si="9"/>
        <v>356</v>
      </c>
      <c r="J75" s="312"/>
      <c r="K75" s="98">
        <f t="shared" si="10"/>
        <v>1</v>
      </c>
      <c r="L75" s="99">
        <f t="shared" ref="L75:L141" si="11">I75/60</f>
        <v>5.9333333333333336</v>
      </c>
      <c r="M75" s="313"/>
      <c r="N75" s="100"/>
    </row>
    <row r="76" spans="1:14" ht="16.5" customHeight="1" x14ac:dyDescent="0.25">
      <c r="A76" s="101">
        <v>43438</v>
      </c>
      <c r="B76" s="289">
        <v>0.3125</v>
      </c>
      <c r="C76" s="289">
        <v>0.60416666666666663</v>
      </c>
      <c r="D76" s="102">
        <f t="shared" si="8"/>
        <v>7</v>
      </c>
      <c r="E76" s="290">
        <v>0</v>
      </c>
      <c r="F76" s="290">
        <v>40</v>
      </c>
      <c r="G76" s="290">
        <v>0</v>
      </c>
      <c r="H76" s="290">
        <v>24</v>
      </c>
      <c r="I76" s="221">
        <f t="shared" si="9"/>
        <v>356</v>
      </c>
      <c r="J76" s="292"/>
      <c r="K76" s="103">
        <f t="shared" si="10"/>
        <v>1</v>
      </c>
      <c r="L76" s="104">
        <f t="shared" si="11"/>
        <v>5.9333333333333336</v>
      </c>
      <c r="M76" s="293"/>
      <c r="N76" s="105"/>
    </row>
    <row r="77" spans="1:14" ht="16.5" customHeight="1" x14ac:dyDescent="0.25">
      <c r="A77" s="101">
        <v>43439</v>
      </c>
      <c r="B77" s="289">
        <v>0.3125</v>
      </c>
      <c r="C77" s="289">
        <v>0.60416666666666663</v>
      </c>
      <c r="D77" s="102">
        <f t="shared" si="8"/>
        <v>7</v>
      </c>
      <c r="E77" s="290">
        <v>0</v>
      </c>
      <c r="F77" s="290">
        <v>40</v>
      </c>
      <c r="G77" s="290">
        <v>0</v>
      </c>
      <c r="H77" s="290">
        <v>24</v>
      </c>
      <c r="I77" s="221">
        <f t="shared" si="9"/>
        <v>356</v>
      </c>
      <c r="J77" s="292"/>
      <c r="K77" s="103">
        <f t="shared" si="10"/>
        <v>1</v>
      </c>
      <c r="L77" s="104">
        <f t="shared" si="11"/>
        <v>5.9333333333333336</v>
      </c>
      <c r="M77" s="293"/>
      <c r="N77" s="105"/>
    </row>
    <row r="78" spans="1:14" ht="16.5" customHeight="1" x14ac:dyDescent="0.25">
      <c r="A78" s="101">
        <v>43440</v>
      </c>
      <c r="B78" s="289">
        <v>0.3125</v>
      </c>
      <c r="C78" s="289">
        <v>0.60416666666666663</v>
      </c>
      <c r="D78" s="102">
        <f t="shared" si="8"/>
        <v>7</v>
      </c>
      <c r="E78" s="290">
        <v>0</v>
      </c>
      <c r="F78" s="290">
        <v>40</v>
      </c>
      <c r="G78" s="290">
        <v>0</v>
      </c>
      <c r="H78" s="290">
        <v>24</v>
      </c>
      <c r="I78" s="221">
        <f t="shared" si="9"/>
        <v>356</v>
      </c>
      <c r="J78" s="292"/>
      <c r="K78" s="103">
        <f t="shared" si="10"/>
        <v>1</v>
      </c>
      <c r="L78" s="104">
        <f t="shared" si="11"/>
        <v>5.9333333333333336</v>
      </c>
      <c r="M78" s="293"/>
      <c r="N78" s="105"/>
    </row>
    <row r="79" spans="1:14" ht="16.5" customHeight="1" thickBot="1" x14ac:dyDescent="0.3">
      <c r="A79" s="106">
        <v>43441</v>
      </c>
      <c r="B79" s="294">
        <v>0.3125</v>
      </c>
      <c r="C79" s="294">
        <v>0.60416666666666663</v>
      </c>
      <c r="D79" s="107">
        <f t="shared" si="8"/>
        <v>7</v>
      </c>
      <c r="E79" s="295">
        <v>0</v>
      </c>
      <c r="F79" s="295">
        <v>40</v>
      </c>
      <c r="G79" s="295">
        <v>0</v>
      </c>
      <c r="H79" s="295">
        <v>24</v>
      </c>
      <c r="I79" s="324">
        <f t="shared" si="9"/>
        <v>356</v>
      </c>
      <c r="J79" s="297"/>
      <c r="K79" s="108">
        <f t="shared" si="10"/>
        <v>1</v>
      </c>
      <c r="L79" s="109">
        <f t="shared" si="11"/>
        <v>5.9333333333333336</v>
      </c>
      <c r="M79" s="298"/>
      <c r="N79" s="110"/>
    </row>
    <row r="80" spans="1:14" ht="15" x14ac:dyDescent="0.25">
      <c r="A80" s="111">
        <v>43444</v>
      </c>
      <c r="B80" s="307">
        <v>0.3125</v>
      </c>
      <c r="C80" s="307">
        <v>0.60416666666666663</v>
      </c>
      <c r="D80" s="97">
        <f t="shared" si="8"/>
        <v>7</v>
      </c>
      <c r="E80" s="310">
        <v>0</v>
      </c>
      <c r="F80" s="310">
        <v>40</v>
      </c>
      <c r="G80" s="310">
        <v>0</v>
      </c>
      <c r="H80" s="310">
        <v>15</v>
      </c>
      <c r="I80" s="323">
        <f t="shared" si="9"/>
        <v>365</v>
      </c>
      <c r="J80" s="312" t="s">
        <v>53</v>
      </c>
      <c r="K80" s="112">
        <f t="shared" si="10"/>
        <v>1</v>
      </c>
      <c r="L80" s="113">
        <f t="shared" si="11"/>
        <v>6.083333333333333</v>
      </c>
      <c r="M80" s="313"/>
      <c r="N80" s="114"/>
    </row>
    <row r="81" spans="1:14" ht="16.5" customHeight="1" x14ac:dyDescent="0.25">
      <c r="A81" s="101">
        <v>43445</v>
      </c>
      <c r="B81" s="289">
        <v>0.3125</v>
      </c>
      <c r="C81" s="289">
        <v>0.60416666666666663</v>
      </c>
      <c r="D81" s="102">
        <f t="shared" si="8"/>
        <v>7</v>
      </c>
      <c r="E81" s="290">
        <v>0</v>
      </c>
      <c r="F81" s="290">
        <v>40</v>
      </c>
      <c r="G81" s="290">
        <v>0</v>
      </c>
      <c r="H81" s="290">
        <v>24</v>
      </c>
      <c r="I81" s="221">
        <f t="shared" si="9"/>
        <v>356</v>
      </c>
      <c r="J81" s="292"/>
      <c r="K81" s="103">
        <f t="shared" si="10"/>
        <v>1</v>
      </c>
      <c r="L81" s="104">
        <f t="shared" si="11"/>
        <v>5.9333333333333336</v>
      </c>
      <c r="M81" s="293"/>
      <c r="N81" s="105"/>
    </row>
    <row r="82" spans="1:14" ht="16.5" customHeight="1" x14ac:dyDescent="0.25">
      <c r="A82" s="101">
        <v>43446</v>
      </c>
      <c r="B82" s="289">
        <v>0.3125</v>
      </c>
      <c r="C82" s="289">
        <v>0.60416666666666663</v>
      </c>
      <c r="D82" s="102">
        <f t="shared" si="8"/>
        <v>7</v>
      </c>
      <c r="E82" s="290">
        <v>0</v>
      </c>
      <c r="F82" s="290">
        <v>40</v>
      </c>
      <c r="G82" s="290">
        <v>0</v>
      </c>
      <c r="H82" s="290">
        <v>24</v>
      </c>
      <c r="I82" s="221">
        <f t="shared" si="9"/>
        <v>356</v>
      </c>
      <c r="J82" s="292"/>
      <c r="K82" s="103">
        <f t="shared" si="10"/>
        <v>1</v>
      </c>
      <c r="L82" s="104">
        <f t="shared" si="11"/>
        <v>5.9333333333333336</v>
      </c>
      <c r="M82" s="293"/>
      <c r="N82" s="105"/>
    </row>
    <row r="83" spans="1:14" ht="16.5" customHeight="1" x14ac:dyDescent="0.25">
      <c r="A83" s="101">
        <v>43447</v>
      </c>
      <c r="B83" s="289">
        <v>0.3125</v>
      </c>
      <c r="C83" s="289">
        <v>0.60416666666666663</v>
      </c>
      <c r="D83" s="102">
        <f t="shared" si="8"/>
        <v>7</v>
      </c>
      <c r="E83" s="290">
        <v>0</v>
      </c>
      <c r="F83" s="290">
        <v>40</v>
      </c>
      <c r="G83" s="290">
        <v>0</v>
      </c>
      <c r="H83" s="290">
        <v>24</v>
      </c>
      <c r="I83" s="221">
        <f t="shared" si="9"/>
        <v>356</v>
      </c>
      <c r="J83" s="292"/>
      <c r="K83" s="103">
        <f t="shared" si="10"/>
        <v>1</v>
      </c>
      <c r="L83" s="104">
        <f t="shared" si="11"/>
        <v>5.9333333333333336</v>
      </c>
      <c r="M83" s="293"/>
      <c r="N83" s="105"/>
    </row>
    <row r="84" spans="1:14" ht="16.5" customHeight="1" thickBot="1" x14ac:dyDescent="0.3">
      <c r="A84" s="106">
        <v>43448</v>
      </c>
      <c r="B84" s="294">
        <v>0.3125</v>
      </c>
      <c r="C84" s="294">
        <v>0.60416666666666663</v>
      </c>
      <c r="D84" s="107">
        <f t="shared" si="8"/>
        <v>7</v>
      </c>
      <c r="E84" s="295">
        <v>0</v>
      </c>
      <c r="F84" s="295">
        <v>40</v>
      </c>
      <c r="G84" s="295">
        <v>0</v>
      </c>
      <c r="H84" s="295">
        <v>24</v>
      </c>
      <c r="I84" s="324">
        <f t="shared" si="9"/>
        <v>356</v>
      </c>
      <c r="J84" s="297"/>
      <c r="K84" s="108">
        <f t="shared" si="10"/>
        <v>1</v>
      </c>
      <c r="L84" s="109">
        <f t="shared" si="11"/>
        <v>5.9333333333333336</v>
      </c>
      <c r="M84" s="298"/>
      <c r="N84" s="110"/>
    </row>
    <row r="85" spans="1:14" ht="15" x14ac:dyDescent="0.25">
      <c r="A85" s="111">
        <v>43451</v>
      </c>
      <c r="B85" s="307">
        <v>0.3125</v>
      </c>
      <c r="C85" s="307">
        <v>0.60416666666666663</v>
      </c>
      <c r="D85" s="97">
        <f t="shared" si="8"/>
        <v>7</v>
      </c>
      <c r="E85" s="310">
        <v>0</v>
      </c>
      <c r="F85" s="310">
        <v>40</v>
      </c>
      <c r="G85" s="310">
        <v>0</v>
      </c>
      <c r="H85" s="310">
        <v>15</v>
      </c>
      <c r="I85" s="323">
        <f t="shared" si="9"/>
        <v>365</v>
      </c>
      <c r="J85" s="312" t="s">
        <v>53</v>
      </c>
      <c r="K85" s="112">
        <f t="shared" si="10"/>
        <v>1</v>
      </c>
      <c r="L85" s="113">
        <f t="shared" si="11"/>
        <v>6.083333333333333</v>
      </c>
      <c r="M85" s="313"/>
      <c r="N85" s="114"/>
    </row>
    <row r="86" spans="1:14" ht="16.5" customHeight="1" x14ac:dyDescent="0.25">
      <c r="A86" s="101">
        <v>43452</v>
      </c>
      <c r="B86" s="289">
        <v>0.3125</v>
      </c>
      <c r="C86" s="289">
        <v>0.60416666666666663</v>
      </c>
      <c r="D86" s="102">
        <f t="shared" si="8"/>
        <v>7</v>
      </c>
      <c r="E86" s="290">
        <v>0</v>
      </c>
      <c r="F86" s="290">
        <v>40</v>
      </c>
      <c r="G86" s="290">
        <v>0</v>
      </c>
      <c r="H86" s="290">
        <v>24</v>
      </c>
      <c r="I86" s="221">
        <f t="shared" si="9"/>
        <v>356</v>
      </c>
      <c r="J86" s="292"/>
      <c r="K86" s="103">
        <f t="shared" si="10"/>
        <v>1</v>
      </c>
      <c r="L86" s="104">
        <f t="shared" si="11"/>
        <v>5.9333333333333336</v>
      </c>
      <c r="M86" s="293"/>
      <c r="N86" s="105"/>
    </row>
    <row r="87" spans="1:14" ht="16.5" customHeight="1" x14ac:dyDescent="0.25">
      <c r="A87" s="101">
        <v>43453</v>
      </c>
      <c r="B87" s="289">
        <v>0.3125</v>
      </c>
      <c r="C87" s="289">
        <v>0.60416666666666663</v>
      </c>
      <c r="D87" s="102">
        <f t="shared" si="8"/>
        <v>7</v>
      </c>
      <c r="E87" s="290">
        <v>0</v>
      </c>
      <c r="F87" s="290">
        <v>40</v>
      </c>
      <c r="G87" s="290">
        <v>0</v>
      </c>
      <c r="H87" s="290">
        <v>24</v>
      </c>
      <c r="I87" s="221">
        <f t="shared" si="9"/>
        <v>356</v>
      </c>
      <c r="J87" s="292"/>
      <c r="K87" s="103">
        <f t="shared" si="10"/>
        <v>1</v>
      </c>
      <c r="L87" s="104">
        <f t="shared" si="11"/>
        <v>5.9333333333333336</v>
      </c>
      <c r="M87" s="293"/>
      <c r="N87" s="105"/>
    </row>
    <row r="88" spans="1:14" ht="16.5" customHeight="1" x14ac:dyDescent="0.25">
      <c r="A88" s="101">
        <v>43454</v>
      </c>
      <c r="B88" s="289">
        <v>0.3125</v>
      </c>
      <c r="C88" s="289">
        <v>0.60416666666666663</v>
      </c>
      <c r="D88" s="102">
        <f t="shared" si="8"/>
        <v>7</v>
      </c>
      <c r="E88" s="290">
        <v>0</v>
      </c>
      <c r="F88" s="290">
        <v>40</v>
      </c>
      <c r="G88" s="290">
        <v>0</v>
      </c>
      <c r="H88" s="290">
        <v>24</v>
      </c>
      <c r="I88" s="221">
        <f t="shared" si="9"/>
        <v>356</v>
      </c>
      <c r="J88" s="292"/>
      <c r="K88" s="103">
        <f t="shared" si="10"/>
        <v>1</v>
      </c>
      <c r="L88" s="104">
        <f t="shared" si="11"/>
        <v>5.9333333333333336</v>
      </c>
      <c r="M88" s="293"/>
      <c r="N88" s="105"/>
    </row>
    <row r="89" spans="1:14" ht="16.5" customHeight="1" thickBot="1" x14ac:dyDescent="0.3">
      <c r="A89" s="106">
        <v>43455</v>
      </c>
      <c r="B89" s="294">
        <v>0.3125</v>
      </c>
      <c r="C89" s="294">
        <v>0.60416666666666663</v>
      </c>
      <c r="D89" s="107">
        <f t="shared" si="8"/>
        <v>7</v>
      </c>
      <c r="E89" s="295">
        <v>0</v>
      </c>
      <c r="F89" s="295">
        <v>40</v>
      </c>
      <c r="G89" s="295">
        <v>0</v>
      </c>
      <c r="H89" s="295">
        <v>24</v>
      </c>
      <c r="I89" s="324">
        <f t="shared" si="9"/>
        <v>356</v>
      </c>
      <c r="J89" s="297"/>
      <c r="K89" s="108">
        <f t="shared" si="10"/>
        <v>1</v>
      </c>
      <c r="L89" s="109">
        <f t="shared" si="11"/>
        <v>5.9333333333333336</v>
      </c>
      <c r="M89" s="298"/>
      <c r="N89" s="110"/>
    </row>
    <row r="90" spans="1:14" ht="16.5" customHeight="1" x14ac:dyDescent="0.25">
      <c r="A90" s="325">
        <v>43458</v>
      </c>
      <c r="B90" s="250" t="s">
        <v>10</v>
      </c>
      <c r="C90" s="251"/>
      <c r="D90" s="252"/>
      <c r="E90" s="253"/>
      <c r="F90" s="253"/>
      <c r="G90" s="253"/>
      <c r="H90" s="253"/>
      <c r="I90" s="254"/>
      <c r="J90" s="326" t="s">
        <v>43</v>
      </c>
      <c r="K90" s="112">
        <f t="shared" si="10"/>
        <v>0</v>
      </c>
      <c r="L90" s="113">
        <f t="shared" si="11"/>
        <v>0</v>
      </c>
      <c r="M90" s="327"/>
      <c r="N90" s="255"/>
    </row>
    <row r="91" spans="1:14" s="205" customFormat="1" ht="16.5" customHeight="1" x14ac:dyDescent="0.25">
      <c r="A91" s="256">
        <v>43459</v>
      </c>
      <c r="B91" s="115" t="s">
        <v>10</v>
      </c>
      <c r="C91" s="116"/>
      <c r="D91" s="117"/>
      <c r="E91" s="226"/>
      <c r="F91" s="226"/>
      <c r="G91" s="226"/>
      <c r="H91" s="226"/>
      <c r="I91" s="231"/>
      <c r="J91" s="213" t="s">
        <v>62</v>
      </c>
      <c r="K91" s="103">
        <f t="shared" si="10"/>
        <v>0</v>
      </c>
      <c r="L91" s="104">
        <f t="shared" si="11"/>
        <v>0</v>
      </c>
      <c r="M91" s="218"/>
      <c r="N91" s="257"/>
    </row>
    <row r="92" spans="1:14" ht="16.5" customHeight="1" x14ac:dyDescent="0.25">
      <c r="A92" s="256">
        <v>43460</v>
      </c>
      <c r="B92" s="115" t="s">
        <v>10</v>
      </c>
      <c r="C92" s="116"/>
      <c r="D92" s="117"/>
      <c r="E92" s="226"/>
      <c r="F92" s="226"/>
      <c r="G92" s="226"/>
      <c r="H92" s="226"/>
      <c r="I92" s="231"/>
      <c r="J92" s="213" t="s">
        <v>43</v>
      </c>
      <c r="K92" s="103">
        <f t="shared" si="10"/>
        <v>0</v>
      </c>
      <c r="L92" s="104">
        <f t="shared" si="11"/>
        <v>0</v>
      </c>
      <c r="M92" s="316"/>
      <c r="N92" s="257"/>
    </row>
    <row r="93" spans="1:14" ht="16.5" customHeight="1" x14ac:dyDescent="0.25">
      <c r="A93" s="256">
        <v>43461</v>
      </c>
      <c r="B93" s="115" t="s">
        <v>10</v>
      </c>
      <c r="C93" s="116"/>
      <c r="D93" s="117"/>
      <c r="E93" s="226"/>
      <c r="F93" s="226"/>
      <c r="G93" s="226"/>
      <c r="H93" s="226"/>
      <c r="I93" s="231"/>
      <c r="J93" s="213" t="s">
        <v>43</v>
      </c>
      <c r="K93" s="103">
        <f t="shared" si="10"/>
        <v>0</v>
      </c>
      <c r="L93" s="104">
        <f t="shared" si="11"/>
        <v>0</v>
      </c>
      <c r="M93" s="316"/>
      <c r="N93" s="257"/>
    </row>
    <row r="94" spans="1:14" ht="16.5" customHeight="1" thickBot="1" x14ac:dyDescent="0.3">
      <c r="A94" s="328">
        <v>43462</v>
      </c>
      <c r="B94" s="258" t="s">
        <v>10</v>
      </c>
      <c r="C94" s="259"/>
      <c r="D94" s="260"/>
      <c r="E94" s="261"/>
      <c r="F94" s="261"/>
      <c r="G94" s="261"/>
      <c r="H94" s="261"/>
      <c r="I94" s="262"/>
      <c r="J94" s="265" t="s">
        <v>43</v>
      </c>
      <c r="K94" s="108">
        <f t="shared" si="10"/>
        <v>0</v>
      </c>
      <c r="L94" s="109">
        <f t="shared" si="11"/>
        <v>0</v>
      </c>
      <c r="M94" s="329"/>
      <c r="N94" s="263"/>
    </row>
    <row r="95" spans="1:14" ht="16.5" customHeight="1" x14ac:dyDescent="0.25">
      <c r="A95" s="96">
        <v>43465</v>
      </c>
      <c r="B95" s="245" t="s">
        <v>10</v>
      </c>
      <c r="C95" s="246"/>
      <c r="D95" s="247"/>
      <c r="E95" s="248"/>
      <c r="F95" s="248"/>
      <c r="G95" s="248"/>
      <c r="H95" s="248"/>
      <c r="I95" s="249"/>
      <c r="J95" s="264" t="s">
        <v>43</v>
      </c>
      <c r="K95" s="98">
        <f t="shared" si="10"/>
        <v>0</v>
      </c>
      <c r="L95" s="99">
        <f t="shared" si="11"/>
        <v>0</v>
      </c>
      <c r="M95" s="330"/>
      <c r="N95" s="100"/>
    </row>
    <row r="96" spans="1:14" s="205" customFormat="1" ht="16.5" customHeight="1" x14ac:dyDescent="0.25">
      <c r="A96" s="118">
        <v>43466</v>
      </c>
      <c r="B96" s="119" t="s">
        <v>10</v>
      </c>
      <c r="C96" s="120"/>
      <c r="D96" s="121"/>
      <c r="E96" s="227"/>
      <c r="F96" s="227"/>
      <c r="G96" s="227"/>
      <c r="H96" s="227"/>
      <c r="I96" s="232"/>
      <c r="J96" s="214" t="s">
        <v>68</v>
      </c>
      <c r="K96" s="122">
        <f t="shared" si="10"/>
        <v>0</v>
      </c>
      <c r="L96" s="123">
        <f t="shared" si="11"/>
        <v>0</v>
      </c>
      <c r="M96" s="219"/>
      <c r="N96" s="124"/>
    </row>
    <row r="97" spans="1:14" ht="16.5" customHeight="1" x14ac:dyDescent="0.25">
      <c r="A97" s="118">
        <v>43467</v>
      </c>
      <c r="B97" s="119" t="s">
        <v>10</v>
      </c>
      <c r="C97" s="120"/>
      <c r="D97" s="121"/>
      <c r="E97" s="227"/>
      <c r="F97" s="227"/>
      <c r="G97" s="227"/>
      <c r="H97" s="227"/>
      <c r="I97" s="232"/>
      <c r="J97" s="214" t="s">
        <v>43</v>
      </c>
      <c r="K97" s="122">
        <f t="shared" si="10"/>
        <v>0</v>
      </c>
      <c r="L97" s="123">
        <f t="shared" si="11"/>
        <v>0</v>
      </c>
      <c r="M97" s="316"/>
      <c r="N97" s="124"/>
    </row>
    <row r="98" spans="1:14" ht="16.5" customHeight="1" x14ac:dyDescent="0.25">
      <c r="A98" s="118">
        <v>43468</v>
      </c>
      <c r="B98" s="289">
        <v>0.3125</v>
      </c>
      <c r="C98" s="289">
        <v>0.60416666666666663</v>
      </c>
      <c r="D98" s="125">
        <f t="shared" ref="D98:D129" si="12">MAX((INT((C98-B98)*1440)/60),0)</f>
        <v>7</v>
      </c>
      <c r="E98" s="290">
        <v>0</v>
      </c>
      <c r="F98" s="290">
        <v>40</v>
      </c>
      <c r="G98" s="290">
        <v>0</v>
      </c>
      <c r="H98" s="290">
        <v>24</v>
      </c>
      <c r="I98" s="331">
        <f t="shared" ref="I98:I161" si="13">MAX((D98*60)-H98-F98-E98-G98,0)</f>
        <v>356</v>
      </c>
      <c r="J98" s="292"/>
      <c r="K98" s="122">
        <f t="shared" si="10"/>
        <v>1</v>
      </c>
      <c r="L98" s="123">
        <f t="shared" si="11"/>
        <v>5.9333333333333336</v>
      </c>
      <c r="M98" s="293"/>
      <c r="N98" s="124"/>
    </row>
    <row r="99" spans="1:14" ht="16.5" customHeight="1" thickBot="1" x14ac:dyDescent="0.3">
      <c r="A99" s="126">
        <v>43469</v>
      </c>
      <c r="B99" s="294">
        <v>0.3125</v>
      </c>
      <c r="C99" s="294">
        <v>0.60416666666666663</v>
      </c>
      <c r="D99" s="127">
        <f t="shared" si="12"/>
        <v>7</v>
      </c>
      <c r="E99" s="295">
        <v>0</v>
      </c>
      <c r="F99" s="295">
        <v>40</v>
      </c>
      <c r="G99" s="295">
        <v>0</v>
      </c>
      <c r="H99" s="295">
        <v>24</v>
      </c>
      <c r="I99" s="332">
        <f t="shared" si="13"/>
        <v>356</v>
      </c>
      <c r="J99" s="297"/>
      <c r="K99" s="128">
        <f t="shared" si="10"/>
        <v>1</v>
      </c>
      <c r="L99" s="129">
        <f t="shared" si="11"/>
        <v>5.9333333333333336</v>
      </c>
      <c r="M99" s="298"/>
      <c r="N99" s="130"/>
    </row>
    <row r="100" spans="1:14" ht="16.5" customHeight="1" x14ac:dyDescent="0.25">
      <c r="A100" s="131">
        <v>43472</v>
      </c>
      <c r="B100" s="289">
        <v>0.3125</v>
      </c>
      <c r="C100" s="289">
        <v>0.60416666666666663</v>
      </c>
      <c r="D100" s="135">
        <f t="shared" si="12"/>
        <v>7</v>
      </c>
      <c r="E100" s="290">
        <v>0</v>
      </c>
      <c r="F100" s="290">
        <v>40</v>
      </c>
      <c r="G100" s="290">
        <v>0</v>
      </c>
      <c r="H100" s="290">
        <v>24</v>
      </c>
      <c r="I100" s="333">
        <f t="shared" si="13"/>
        <v>356</v>
      </c>
      <c r="J100" s="292"/>
      <c r="K100" s="132">
        <f t="shared" si="10"/>
        <v>1</v>
      </c>
      <c r="L100" s="133">
        <f t="shared" si="11"/>
        <v>5.9333333333333336</v>
      </c>
      <c r="M100" s="293"/>
      <c r="N100" s="134"/>
    </row>
    <row r="101" spans="1:14" ht="16.5" customHeight="1" x14ac:dyDescent="0.25">
      <c r="A101" s="118">
        <v>43473</v>
      </c>
      <c r="B101" s="289">
        <v>0.3125</v>
      </c>
      <c r="C101" s="289">
        <v>0.60416666666666663</v>
      </c>
      <c r="D101" s="135">
        <f t="shared" si="12"/>
        <v>7</v>
      </c>
      <c r="E101" s="290">
        <v>0</v>
      </c>
      <c r="F101" s="290">
        <v>40</v>
      </c>
      <c r="G101" s="290">
        <v>0</v>
      </c>
      <c r="H101" s="290">
        <v>24</v>
      </c>
      <c r="I101" s="333">
        <f t="shared" si="13"/>
        <v>356</v>
      </c>
      <c r="J101" s="292"/>
      <c r="K101" s="122">
        <f t="shared" si="10"/>
        <v>1</v>
      </c>
      <c r="L101" s="123">
        <f t="shared" si="11"/>
        <v>5.9333333333333336</v>
      </c>
      <c r="M101" s="293"/>
      <c r="N101" s="124"/>
    </row>
    <row r="102" spans="1:14" ht="16.5" customHeight="1" x14ac:dyDescent="0.25">
      <c r="A102" s="118">
        <v>43474</v>
      </c>
      <c r="B102" s="289">
        <v>0.3125</v>
      </c>
      <c r="C102" s="289">
        <v>0.60416666666666663</v>
      </c>
      <c r="D102" s="135">
        <f t="shared" si="12"/>
        <v>7</v>
      </c>
      <c r="E102" s="290">
        <v>0</v>
      </c>
      <c r="F102" s="290">
        <v>40</v>
      </c>
      <c r="G102" s="290">
        <v>0</v>
      </c>
      <c r="H102" s="290">
        <v>24</v>
      </c>
      <c r="I102" s="333">
        <f t="shared" si="13"/>
        <v>356</v>
      </c>
      <c r="J102" s="292"/>
      <c r="K102" s="122">
        <f t="shared" si="10"/>
        <v>1</v>
      </c>
      <c r="L102" s="123">
        <f t="shared" si="11"/>
        <v>5.9333333333333336</v>
      </c>
      <c r="M102" s="293"/>
      <c r="N102" s="124"/>
    </row>
    <row r="103" spans="1:14" ht="16.5" customHeight="1" x14ac:dyDescent="0.25">
      <c r="A103" s="118">
        <v>43475</v>
      </c>
      <c r="B103" s="289">
        <v>0.3125</v>
      </c>
      <c r="C103" s="289">
        <v>0.60416666666666663</v>
      </c>
      <c r="D103" s="125">
        <f t="shared" si="12"/>
        <v>7</v>
      </c>
      <c r="E103" s="290">
        <v>0</v>
      </c>
      <c r="F103" s="290">
        <v>40</v>
      </c>
      <c r="G103" s="290">
        <v>0</v>
      </c>
      <c r="H103" s="290">
        <v>24</v>
      </c>
      <c r="I103" s="331">
        <f t="shared" si="13"/>
        <v>356</v>
      </c>
      <c r="J103" s="292"/>
      <c r="K103" s="122">
        <f t="shared" si="10"/>
        <v>1</v>
      </c>
      <c r="L103" s="123">
        <f t="shared" si="11"/>
        <v>5.9333333333333336</v>
      </c>
      <c r="M103" s="293"/>
      <c r="N103" s="124"/>
    </row>
    <row r="104" spans="1:14" ht="16.5" customHeight="1" thickBot="1" x14ac:dyDescent="0.3">
      <c r="A104" s="126">
        <v>43476</v>
      </c>
      <c r="B104" s="294">
        <v>0.3125</v>
      </c>
      <c r="C104" s="294">
        <v>0.60416666666666663</v>
      </c>
      <c r="D104" s="127">
        <f t="shared" si="12"/>
        <v>7</v>
      </c>
      <c r="E104" s="295">
        <v>0</v>
      </c>
      <c r="F104" s="295">
        <v>40</v>
      </c>
      <c r="G104" s="295">
        <v>0</v>
      </c>
      <c r="H104" s="295">
        <v>24</v>
      </c>
      <c r="I104" s="332">
        <f t="shared" si="13"/>
        <v>356</v>
      </c>
      <c r="J104" s="297"/>
      <c r="K104" s="128">
        <f t="shared" si="10"/>
        <v>1</v>
      </c>
      <c r="L104" s="129">
        <f t="shared" si="11"/>
        <v>5.9333333333333336</v>
      </c>
      <c r="M104" s="298"/>
      <c r="N104" s="130"/>
    </row>
    <row r="105" spans="1:14" ht="16.5" customHeight="1" x14ac:dyDescent="0.25">
      <c r="A105" s="131">
        <v>43479</v>
      </c>
      <c r="B105" s="289">
        <v>0.3125</v>
      </c>
      <c r="C105" s="289">
        <v>0.60416666666666663</v>
      </c>
      <c r="D105" s="135">
        <f t="shared" si="12"/>
        <v>7</v>
      </c>
      <c r="E105" s="290">
        <v>0</v>
      </c>
      <c r="F105" s="290">
        <v>40</v>
      </c>
      <c r="G105" s="290">
        <v>0</v>
      </c>
      <c r="H105" s="290">
        <v>24</v>
      </c>
      <c r="I105" s="333">
        <f t="shared" si="13"/>
        <v>356</v>
      </c>
      <c r="J105" s="292"/>
      <c r="K105" s="132">
        <f t="shared" si="10"/>
        <v>1</v>
      </c>
      <c r="L105" s="133">
        <f t="shared" si="11"/>
        <v>5.9333333333333336</v>
      </c>
      <c r="M105" s="293"/>
      <c r="N105" s="134"/>
    </row>
    <row r="106" spans="1:14" ht="16.5" customHeight="1" x14ac:dyDescent="0.25">
      <c r="A106" s="118">
        <v>43480</v>
      </c>
      <c r="B106" s="289">
        <v>0.3125</v>
      </c>
      <c r="C106" s="289">
        <v>0.60416666666666663</v>
      </c>
      <c r="D106" s="135">
        <f t="shared" si="12"/>
        <v>7</v>
      </c>
      <c r="E106" s="290">
        <v>0</v>
      </c>
      <c r="F106" s="290">
        <v>40</v>
      </c>
      <c r="G106" s="290">
        <v>0</v>
      </c>
      <c r="H106" s="290">
        <v>24</v>
      </c>
      <c r="I106" s="333">
        <f t="shared" si="13"/>
        <v>356</v>
      </c>
      <c r="J106" s="292"/>
      <c r="K106" s="122">
        <f t="shared" si="10"/>
        <v>1</v>
      </c>
      <c r="L106" s="123">
        <f t="shared" si="11"/>
        <v>5.9333333333333336</v>
      </c>
      <c r="M106" s="293"/>
      <c r="N106" s="124"/>
    </row>
    <row r="107" spans="1:14" ht="16.5" customHeight="1" x14ac:dyDescent="0.25">
      <c r="A107" s="118">
        <v>43481</v>
      </c>
      <c r="B107" s="289">
        <v>0.3125</v>
      </c>
      <c r="C107" s="289">
        <v>0.60416666666666663</v>
      </c>
      <c r="D107" s="135">
        <f t="shared" si="12"/>
        <v>7</v>
      </c>
      <c r="E107" s="290">
        <v>0</v>
      </c>
      <c r="F107" s="290">
        <v>40</v>
      </c>
      <c r="G107" s="290">
        <v>0</v>
      </c>
      <c r="H107" s="290">
        <v>24</v>
      </c>
      <c r="I107" s="333">
        <f t="shared" si="13"/>
        <v>356</v>
      </c>
      <c r="J107" s="292"/>
      <c r="K107" s="122">
        <f t="shared" si="10"/>
        <v>1</v>
      </c>
      <c r="L107" s="123">
        <f t="shared" si="11"/>
        <v>5.9333333333333336</v>
      </c>
      <c r="M107" s="293"/>
      <c r="N107" s="124"/>
    </row>
    <row r="108" spans="1:14" ht="16.5" customHeight="1" x14ac:dyDescent="0.25">
      <c r="A108" s="118">
        <v>43482</v>
      </c>
      <c r="B108" s="289">
        <v>0.3125</v>
      </c>
      <c r="C108" s="289">
        <v>0.60416666666666663</v>
      </c>
      <c r="D108" s="125">
        <f t="shared" si="12"/>
        <v>7</v>
      </c>
      <c r="E108" s="290">
        <v>0</v>
      </c>
      <c r="F108" s="290">
        <v>40</v>
      </c>
      <c r="G108" s="290">
        <v>0</v>
      </c>
      <c r="H108" s="290">
        <v>24</v>
      </c>
      <c r="I108" s="331">
        <f t="shared" si="13"/>
        <v>356</v>
      </c>
      <c r="J108" s="292"/>
      <c r="K108" s="122">
        <f t="shared" si="10"/>
        <v>1</v>
      </c>
      <c r="L108" s="123">
        <f t="shared" si="11"/>
        <v>5.9333333333333336</v>
      </c>
      <c r="M108" s="293"/>
      <c r="N108" s="124"/>
    </row>
    <row r="109" spans="1:14" ht="16.5" customHeight="1" thickBot="1" x14ac:dyDescent="0.3">
      <c r="A109" s="126">
        <v>43483</v>
      </c>
      <c r="B109" s="294">
        <v>0.3125</v>
      </c>
      <c r="C109" s="294">
        <v>0.60416666666666663</v>
      </c>
      <c r="D109" s="127">
        <f t="shared" si="12"/>
        <v>7</v>
      </c>
      <c r="E109" s="295">
        <v>0</v>
      </c>
      <c r="F109" s="295">
        <v>40</v>
      </c>
      <c r="G109" s="295">
        <v>0</v>
      </c>
      <c r="H109" s="295">
        <v>24</v>
      </c>
      <c r="I109" s="332">
        <f t="shared" si="13"/>
        <v>356</v>
      </c>
      <c r="J109" s="297"/>
      <c r="K109" s="128">
        <f t="shared" si="10"/>
        <v>1</v>
      </c>
      <c r="L109" s="129">
        <f t="shared" si="11"/>
        <v>5.9333333333333336</v>
      </c>
      <c r="M109" s="298"/>
      <c r="N109" s="130"/>
    </row>
    <row r="110" spans="1:14" s="205" customFormat="1" ht="16.5" customHeight="1" x14ac:dyDescent="0.25">
      <c r="A110" s="131">
        <v>43486</v>
      </c>
      <c r="B110" s="119" t="s">
        <v>10</v>
      </c>
      <c r="C110" s="120"/>
      <c r="D110" s="121"/>
      <c r="E110" s="227"/>
      <c r="F110" s="227"/>
      <c r="G110" s="227"/>
      <c r="H110" s="227"/>
      <c r="I110" s="232"/>
      <c r="J110" s="214" t="s">
        <v>69</v>
      </c>
      <c r="K110" s="132">
        <f t="shared" si="10"/>
        <v>0</v>
      </c>
      <c r="L110" s="133">
        <f t="shared" si="11"/>
        <v>0</v>
      </c>
      <c r="M110" s="219"/>
      <c r="N110" s="134"/>
    </row>
    <row r="111" spans="1:14" ht="16.5" customHeight="1" x14ac:dyDescent="0.25">
      <c r="A111" s="118">
        <v>43487</v>
      </c>
      <c r="B111" s="289">
        <v>0.3125</v>
      </c>
      <c r="C111" s="289">
        <v>0.60416666666666663</v>
      </c>
      <c r="D111" s="135">
        <f t="shared" si="12"/>
        <v>7</v>
      </c>
      <c r="E111" s="290">
        <v>0</v>
      </c>
      <c r="F111" s="290">
        <v>0</v>
      </c>
      <c r="G111" s="290">
        <v>0</v>
      </c>
      <c r="H111" s="290">
        <v>0</v>
      </c>
      <c r="I111" s="333">
        <f>I109</f>
        <v>356</v>
      </c>
      <c r="J111" s="292" t="s">
        <v>8</v>
      </c>
      <c r="K111" s="122">
        <f t="shared" si="10"/>
        <v>1</v>
      </c>
      <c r="L111" s="123">
        <f t="shared" si="11"/>
        <v>5.9333333333333336</v>
      </c>
      <c r="M111" s="293"/>
      <c r="N111" s="134" t="s">
        <v>27</v>
      </c>
    </row>
    <row r="112" spans="1:14" ht="16.5" customHeight="1" x14ac:dyDescent="0.25">
      <c r="A112" s="118">
        <v>43488</v>
      </c>
      <c r="B112" s="289">
        <v>0.3125</v>
      </c>
      <c r="C112" s="289">
        <v>0.60416666666666663</v>
      </c>
      <c r="D112" s="135">
        <f t="shared" si="12"/>
        <v>7</v>
      </c>
      <c r="E112" s="290">
        <v>0</v>
      </c>
      <c r="F112" s="290">
        <v>0</v>
      </c>
      <c r="G112" s="290">
        <v>0</v>
      </c>
      <c r="H112" s="290">
        <v>0</v>
      </c>
      <c r="I112" s="333">
        <f>I111</f>
        <v>356</v>
      </c>
      <c r="J112" s="292" t="s">
        <v>8</v>
      </c>
      <c r="K112" s="122">
        <f t="shared" si="10"/>
        <v>1</v>
      </c>
      <c r="L112" s="123">
        <f t="shared" si="11"/>
        <v>5.9333333333333336</v>
      </c>
      <c r="M112" s="293"/>
      <c r="N112" s="134" t="s">
        <v>27</v>
      </c>
    </row>
    <row r="113" spans="1:14" ht="16.5" customHeight="1" x14ac:dyDescent="0.25">
      <c r="A113" s="118">
        <v>43489</v>
      </c>
      <c r="B113" s="289">
        <v>0.3125</v>
      </c>
      <c r="C113" s="289">
        <v>0.60416666666666663</v>
      </c>
      <c r="D113" s="125">
        <f t="shared" si="12"/>
        <v>7</v>
      </c>
      <c r="E113" s="290">
        <v>0</v>
      </c>
      <c r="F113" s="290">
        <v>0</v>
      </c>
      <c r="G113" s="290">
        <v>0</v>
      </c>
      <c r="H113" s="290">
        <v>0</v>
      </c>
      <c r="I113" s="331">
        <f>I112</f>
        <v>356</v>
      </c>
      <c r="J113" s="292" t="s">
        <v>8</v>
      </c>
      <c r="K113" s="122">
        <f t="shared" si="10"/>
        <v>1</v>
      </c>
      <c r="L113" s="123">
        <f t="shared" si="11"/>
        <v>5.9333333333333336</v>
      </c>
      <c r="M113" s="293"/>
      <c r="N113" s="134" t="s">
        <v>27</v>
      </c>
    </row>
    <row r="114" spans="1:14" ht="16.5" customHeight="1" thickBot="1" x14ac:dyDescent="0.3">
      <c r="A114" s="126">
        <v>43490</v>
      </c>
      <c r="B114" s="294">
        <v>0.3125</v>
      </c>
      <c r="C114" s="294">
        <v>0.60416666666666663</v>
      </c>
      <c r="D114" s="127">
        <f t="shared" si="12"/>
        <v>7</v>
      </c>
      <c r="E114" s="295">
        <v>0</v>
      </c>
      <c r="F114" s="295">
        <v>0</v>
      </c>
      <c r="G114" s="295">
        <v>0</v>
      </c>
      <c r="H114" s="295">
        <v>0</v>
      </c>
      <c r="I114" s="332">
        <f>I113</f>
        <v>356</v>
      </c>
      <c r="J114" s="297" t="s">
        <v>19</v>
      </c>
      <c r="K114" s="128">
        <f t="shared" si="10"/>
        <v>1</v>
      </c>
      <c r="L114" s="129">
        <f t="shared" si="11"/>
        <v>5.9333333333333336</v>
      </c>
      <c r="M114" s="298"/>
      <c r="N114" s="124" t="s">
        <v>13</v>
      </c>
    </row>
    <row r="115" spans="1:14" ht="16.5" customHeight="1" x14ac:dyDescent="0.25">
      <c r="A115" s="136">
        <v>43493</v>
      </c>
      <c r="B115" s="289">
        <v>0.3125</v>
      </c>
      <c r="C115" s="289">
        <v>0.60416666666666663</v>
      </c>
      <c r="D115" s="135">
        <f t="shared" si="12"/>
        <v>7</v>
      </c>
      <c r="E115" s="290">
        <v>0</v>
      </c>
      <c r="F115" s="290">
        <v>40</v>
      </c>
      <c r="G115" s="290">
        <v>0</v>
      </c>
      <c r="H115" s="290">
        <v>24</v>
      </c>
      <c r="I115" s="333">
        <f t="shared" si="13"/>
        <v>356</v>
      </c>
      <c r="J115" s="292"/>
      <c r="K115" s="137">
        <f t="shared" si="10"/>
        <v>1</v>
      </c>
      <c r="L115" s="138">
        <f t="shared" si="11"/>
        <v>5.9333333333333336</v>
      </c>
      <c r="M115" s="293"/>
      <c r="N115" s="139"/>
    </row>
    <row r="116" spans="1:14" ht="16.5" customHeight="1" x14ac:dyDescent="0.25">
      <c r="A116" s="131">
        <v>43494</v>
      </c>
      <c r="B116" s="289">
        <v>0.3125</v>
      </c>
      <c r="C116" s="289">
        <v>0.60416666666666663</v>
      </c>
      <c r="D116" s="135">
        <f t="shared" si="12"/>
        <v>7</v>
      </c>
      <c r="E116" s="290">
        <v>0</v>
      </c>
      <c r="F116" s="290">
        <v>40</v>
      </c>
      <c r="G116" s="290">
        <v>0</v>
      </c>
      <c r="H116" s="290">
        <v>24</v>
      </c>
      <c r="I116" s="333">
        <f t="shared" si="13"/>
        <v>356</v>
      </c>
      <c r="J116" s="292"/>
      <c r="K116" s="132">
        <f t="shared" si="10"/>
        <v>1</v>
      </c>
      <c r="L116" s="133">
        <f t="shared" si="11"/>
        <v>5.9333333333333336</v>
      </c>
      <c r="M116" s="293"/>
      <c r="N116" s="134"/>
    </row>
    <row r="117" spans="1:14" ht="16.5" customHeight="1" x14ac:dyDescent="0.25">
      <c r="A117" s="131">
        <v>43495</v>
      </c>
      <c r="B117" s="289">
        <v>0.3125</v>
      </c>
      <c r="C117" s="289">
        <v>0.60416666666666663</v>
      </c>
      <c r="D117" s="125">
        <f t="shared" si="12"/>
        <v>7</v>
      </c>
      <c r="E117" s="290">
        <v>0</v>
      </c>
      <c r="F117" s="290">
        <v>40</v>
      </c>
      <c r="G117" s="290">
        <v>0</v>
      </c>
      <c r="H117" s="290">
        <v>24</v>
      </c>
      <c r="I117" s="331">
        <f t="shared" si="13"/>
        <v>356</v>
      </c>
      <c r="J117" s="292"/>
      <c r="K117" s="132">
        <f t="shared" si="10"/>
        <v>1</v>
      </c>
      <c r="L117" s="133">
        <f t="shared" si="11"/>
        <v>5.9333333333333336</v>
      </c>
      <c r="M117" s="293"/>
      <c r="N117" s="134"/>
    </row>
    <row r="118" spans="1:14" ht="16.5" customHeight="1" x14ac:dyDescent="0.25">
      <c r="A118" s="118">
        <v>43496</v>
      </c>
      <c r="B118" s="289">
        <v>0.3125</v>
      </c>
      <c r="C118" s="289">
        <v>0.60416666666666663</v>
      </c>
      <c r="D118" s="135">
        <f t="shared" si="12"/>
        <v>7</v>
      </c>
      <c r="E118" s="290">
        <v>0</v>
      </c>
      <c r="F118" s="290">
        <v>40</v>
      </c>
      <c r="G118" s="290">
        <v>0</v>
      </c>
      <c r="H118" s="290">
        <v>24</v>
      </c>
      <c r="I118" s="333">
        <f t="shared" si="13"/>
        <v>356</v>
      </c>
      <c r="J118" s="292"/>
      <c r="K118" s="122">
        <f t="shared" si="10"/>
        <v>1</v>
      </c>
      <c r="L118" s="123">
        <f t="shared" si="11"/>
        <v>5.9333333333333336</v>
      </c>
      <c r="M118" s="293"/>
      <c r="N118" s="124"/>
    </row>
    <row r="119" spans="1:14" ht="16.5" customHeight="1" thickBot="1" x14ac:dyDescent="0.3">
      <c r="A119" s="140">
        <v>43497</v>
      </c>
      <c r="B119" s="294">
        <v>0.3125</v>
      </c>
      <c r="C119" s="294">
        <v>0.60416666666666663</v>
      </c>
      <c r="D119" s="141">
        <f t="shared" si="12"/>
        <v>7</v>
      </c>
      <c r="E119" s="295">
        <v>0</v>
      </c>
      <c r="F119" s="295">
        <v>40</v>
      </c>
      <c r="G119" s="295">
        <v>0</v>
      </c>
      <c r="H119" s="295">
        <v>24</v>
      </c>
      <c r="I119" s="334">
        <f t="shared" si="13"/>
        <v>356</v>
      </c>
      <c r="J119" s="297"/>
      <c r="K119" s="142">
        <f t="shared" si="10"/>
        <v>1</v>
      </c>
      <c r="L119" s="143">
        <f t="shared" si="11"/>
        <v>5.9333333333333336</v>
      </c>
      <c r="M119" s="298"/>
      <c r="N119" s="144"/>
    </row>
    <row r="120" spans="1:14" ht="16.5" customHeight="1" x14ac:dyDescent="0.25">
      <c r="A120" s="145">
        <v>43500</v>
      </c>
      <c r="B120" s="289">
        <v>0.3125</v>
      </c>
      <c r="C120" s="289">
        <v>0.60416666666666663</v>
      </c>
      <c r="D120" s="146">
        <f t="shared" si="12"/>
        <v>7</v>
      </c>
      <c r="E120" s="290">
        <v>0</v>
      </c>
      <c r="F120" s="290">
        <v>40</v>
      </c>
      <c r="G120" s="290">
        <v>0</v>
      </c>
      <c r="H120" s="290">
        <v>24</v>
      </c>
      <c r="I120" s="335">
        <f t="shared" si="13"/>
        <v>356</v>
      </c>
      <c r="J120" s="292"/>
      <c r="K120" s="147">
        <f t="shared" si="10"/>
        <v>1</v>
      </c>
      <c r="L120" s="148">
        <f t="shared" si="11"/>
        <v>5.9333333333333336</v>
      </c>
      <c r="M120" s="293"/>
      <c r="N120" s="149"/>
    </row>
    <row r="121" spans="1:14" ht="16.5" customHeight="1" x14ac:dyDescent="0.25">
      <c r="A121" s="145">
        <v>43501</v>
      </c>
      <c r="B121" s="289">
        <v>0.3125</v>
      </c>
      <c r="C121" s="289">
        <v>0.60416666666666663</v>
      </c>
      <c r="D121" s="146">
        <f t="shared" si="12"/>
        <v>7</v>
      </c>
      <c r="E121" s="290">
        <v>0</v>
      </c>
      <c r="F121" s="290">
        <v>40</v>
      </c>
      <c r="G121" s="290">
        <v>0</v>
      </c>
      <c r="H121" s="290">
        <v>24</v>
      </c>
      <c r="I121" s="335">
        <f t="shared" si="13"/>
        <v>356</v>
      </c>
      <c r="J121" s="292"/>
      <c r="K121" s="147">
        <f t="shared" si="10"/>
        <v>1</v>
      </c>
      <c r="L121" s="148">
        <f t="shared" si="11"/>
        <v>5.9333333333333336</v>
      </c>
      <c r="M121" s="293"/>
      <c r="N121" s="149"/>
    </row>
    <row r="122" spans="1:14" ht="16.5" customHeight="1" x14ac:dyDescent="0.25">
      <c r="A122" s="145">
        <v>43502</v>
      </c>
      <c r="B122" s="289">
        <v>0.3125</v>
      </c>
      <c r="C122" s="289">
        <v>0.60416666666666663</v>
      </c>
      <c r="D122" s="146">
        <f t="shared" si="12"/>
        <v>7</v>
      </c>
      <c r="E122" s="290">
        <v>0</v>
      </c>
      <c r="F122" s="290">
        <v>40</v>
      </c>
      <c r="G122" s="290">
        <v>0</v>
      </c>
      <c r="H122" s="290">
        <v>24</v>
      </c>
      <c r="I122" s="335">
        <f t="shared" si="13"/>
        <v>356</v>
      </c>
      <c r="J122" s="292"/>
      <c r="K122" s="147">
        <f t="shared" si="10"/>
        <v>1</v>
      </c>
      <c r="L122" s="148">
        <f t="shared" si="11"/>
        <v>5.9333333333333336</v>
      </c>
      <c r="M122" s="293"/>
      <c r="N122" s="149"/>
    </row>
    <row r="123" spans="1:14" ht="16.5" customHeight="1" x14ac:dyDescent="0.25">
      <c r="A123" s="145">
        <v>43503</v>
      </c>
      <c r="B123" s="289">
        <v>0.3125</v>
      </c>
      <c r="C123" s="289">
        <v>0.60416666666666663</v>
      </c>
      <c r="D123" s="146">
        <f t="shared" si="12"/>
        <v>7</v>
      </c>
      <c r="E123" s="290">
        <v>0</v>
      </c>
      <c r="F123" s="290">
        <v>40</v>
      </c>
      <c r="G123" s="290">
        <v>0</v>
      </c>
      <c r="H123" s="290">
        <v>24</v>
      </c>
      <c r="I123" s="335">
        <f t="shared" si="13"/>
        <v>356</v>
      </c>
      <c r="J123" s="292"/>
      <c r="K123" s="147">
        <f t="shared" si="10"/>
        <v>1</v>
      </c>
      <c r="L123" s="148">
        <f t="shared" si="11"/>
        <v>5.9333333333333336</v>
      </c>
      <c r="M123" s="293"/>
      <c r="N123" s="149"/>
    </row>
    <row r="124" spans="1:14" ht="16.5" customHeight="1" thickBot="1" x14ac:dyDescent="0.3">
      <c r="A124" s="140">
        <v>43504</v>
      </c>
      <c r="B124" s="294">
        <v>0.3125</v>
      </c>
      <c r="C124" s="294">
        <v>0.60416666666666663</v>
      </c>
      <c r="D124" s="141">
        <f t="shared" si="12"/>
        <v>7</v>
      </c>
      <c r="E124" s="295">
        <v>0</v>
      </c>
      <c r="F124" s="295">
        <v>40</v>
      </c>
      <c r="G124" s="295">
        <v>0</v>
      </c>
      <c r="H124" s="295">
        <v>24</v>
      </c>
      <c r="I124" s="334">
        <f t="shared" si="13"/>
        <v>356</v>
      </c>
      <c r="J124" s="297"/>
      <c r="K124" s="142">
        <f t="shared" si="10"/>
        <v>1</v>
      </c>
      <c r="L124" s="143">
        <f t="shared" si="11"/>
        <v>5.9333333333333336</v>
      </c>
      <c r="M124" s="298"/>
      <c r="N124" s="144"/>
    </row>
    <row r="125" spans="1:14" ht="16.5" customHeight="1" x14ac:dyDescent="0.25">
      <c r="A125" s="150">
        <v>43507</v>
      </c>
      <c r="B125" s="289">
        <v>0.3125</v>
      </c>
      <c r="C125" s="289">
        <v>0.60416666666666663</v>
      </c>
      <c r="D125" s="146">
        <f t="shared" si="12"/>
        <v>7</v>
      </c>
      <c r="E125" s="290">
        <v>0</v>
      </c>
      <c r="F125" s="290">
        <v>40</v>
      </c>
      <c r="G125" s="290">
        <v>0</v>
      </c>
      <c r="H125" s="290">
        <v>24</v>
      </c>
      <c r="I125" s="335">
        <f t="shared" si="13"/>
        <v>356</v>
      </c>
      <c r="J125" s="292"/>
      <c r="K125" s="151">
        <f t="shared" si="10"/>
        <v>1</v>
      </c>
      <c r="L125" s="152">
        <f t="shared" si="11"/>
        <v>5.9333333333333336</v>
      </c>
      <c r="M125" s="293"/>
      <c r="N125" s="153"/>
    </row>
    <row r="126" spans="1:14" ht="15" x14ac:dyDescent="0.25">
      <c r="A126" s="145">
        <v>43508</v>
      </c>
      <c r="B126" s="289">
        <v>0.3125</v>
      </c>
      <c r="C126" s="289">
        <v>0.60416666666666663</v>
      </c>
      <c r="D126" s="146">
        <f t="shared" si="12"/>
        <v>7</v>
      </c>
      <c r="E126" s="290">
        <v>0</v>
      </c>
      <c r="F126" s="290">
        <v>40</v>
      </c>
      <c r="G126" s="290">
        <v>0</v>
      </c>
      <c r="H126" s="290">
        <v>24</v>
      </c>
      <c r="I126" s="335">
        <f t="shared" si="13"/>
        <v>356</v>
      </c>
      <c r="J126" s="292"/>
      <c r="K126" s="147">
        <f t="shared" si="10"/>
        <v>1</v>
      </c>
      <c r="L126" s="148">
        <f t="shared" si="11"/>
        <v>5.9333333333333336</v>
      </c>
      <c r="M126" s="293"/>
      <c r="N126" s="149"/>
    </row>
    <row r="127" spans="1:14" ht="15" x14ac:dyDescent="0.25">
      <c r="A127" s="145">
        <v>43509</v>
      </c>
      <c r="B127" s="289">
        <v>0.3125</v>
      </c>
      <c r="C127" s="289">
        <v>0.60416666666666663</v>
      </c>
      <c r="D127" s="146">
        <f t="shared" si="12"/>
        <v>7</v>
      </c>
      <c r="E127" s="290">
        <v>0</v>
      </c>
      <c r="F127" s="290">
        <v>40</v>
      </c>
      <c r="G127" s="290">
        <v>0</v>
      </c>
      <c r="H127" s="290">
        <v>24</v>
      </c>
      <c r="I127" s="335">
        <f t="shared" si="13"/>
        <v>356</v>
      </c>
      <c r="J127" s="292"/>
      <c r="K127" s="147">
        <f t="shared" si="10"/>
        <v>1</v>
      </c>
      <c r="L127" s="148">
        <f t="shared" si="11"/>
        <v>5.9333333333333336</v>
      </c>
      <c r="M127" s="293"/>
      <c r="N127" s="149"/>
    </row>
    <row r="128" spans="1:14" ht="16.5" customHeight="1" x14ac:dyDescent="0.25">
      <c r="A128" s="145">
        <v>43510</v>
      </c>
      <c r="B128" s="289">
        <v>0.3125</v>
      </c>
      <c r="C128" s="289">
        <v>0.60416666666666663</v>
      </c>
      <c r="D128" s="146">
        <f t="shared" si="12"/>
        <v>7</v>
      </c>
      <c r="E128" s="290">
        <v>0</v>
      </c>
      <c r="F128" s="290">
        <v>40</v>
      </c>
      <c r="G128" s="290">
        <v>0</v>
      </c>
      <c r="H128" s="290">
        <v>24</v>
      </c>
      <c r="I128" s="335">
        <f t="shared" si="13"/>
        <v>356</v>
      </c>
      <c r="J128" s="292"/>
      <c r="K128" s="147">
        <f t="shared" si="10"/>
        <v>1</v>
      </c>
      <c r="L128" s="148">
        <f t="shared" si="11"/>
        <v>5.9333333333333336</v>
      </c>
      <c r="M128" s="293"/>
      <c r="N128" s="149"/>
    </row>
    <row r="129" spans="1:14" ht="16.5" customHeight="1" thickBot="1" x14ac:dyDescent="0.3">
      <c r="A129" s="336">
        <v>43511</v>
      </c>
      <c r="B129" s="337"/>
      <c r="C129" s="337"/>
      <c r="D129" s="338">
        <f t="shared" si="12"/>
        <v>0</v>
      </c>
      <c r="E129" s="339"/>
      <c r="F129" s="339"/>
      <c r="G129" s="339"/>
      <c r="H129" s="339"/>
      <c r="I129" s="340">
        <f t="shared" si="13"/>
        <v>0</v>
      </c>
      <c r="J129" s="377" t="s">
        <v>52</v>
      </c>
      <c r="K129" s="341">
        <f t="shared" si="10"/>
        <v>0</v>
      </c>
      <c r="L129" s="342">
        <f t="shared" si="11"/>
        <v>0</v>
      </c>
      <c r="M129" s="343"/>
      <c r="N129" s="269"/>
    </row>
    <row r="130" spans="1:14" ht="15" x14ac:dyDescent="0.25">
      <c r="A130" s="344">
        <v>43514</v>
      </c>
      <c r="B130" s="345" t="s">
        <v>10</v>
      </c>
      <c r="C130" s="345"/>
      <c r="D130" s="345"/>
      <c r="E130" s="345"/>
      <c r="F130" s="345"/>
      <c r="G130" s="345"/>
      <c r="H130" s="345"/>
      <c r="I130" s="345"/>
      <c r="J130" s="312" t="s">
        <v>44</v>
      </c>
      <c r="K130" s="154">
        <f t="shared" si="10"/>
        <v>0</v>
      </c>
      <c r="L130" s="155">
        <f t="shared" si="11"/>
        <v>0</v>
      </c>
      <c r="M130" s="313"/>
      <c r="N130" s="266"/>
    </row>
    <row r="131" spans="1:14" ht="16.5" customHeight="1" x14ac:dyDescent="0.25">
      <c r="A131" s="346">
        <v>43515</v>
      </c>
      <c r="B131" s="347" t="s">
        <v>10</v>
      </c>
      <c r="C131" s="347"/>
      <c r="D131" s="347"/>
      <c r="E131" s="347"/>
      <c r="F131" s="347"/>
      <c r="G131" s="347"/>
      <c r="H131" s="347"/>
      <c r="I131" s="347"/>
      <c r="J131" s="292" t="s">
        <v>44</v>
      </c>
      <c r="K131" s="147">
        <f t="shared" si="10"/>
        <v>0</v>
      </c>
      <c r="L131" s="148">
        <f t="shared" si="11"/>
        <v>0</v>
      </c>
      <c r="M131" s="293"/>
      <c r="N131" s="267"/>
    </row>
    <row r="132" spans="1:14" ht="16.5" customHeight="1" x14ac:dyDescent="0.25">
      <c r="A132" s="346">
        <v>43516</v>
      </c>
      <c r="B132" s="347" t="s">
        <v>10</v>
      </c>
      <c r="C132" s="347"/>
      <c r="D132" s="347"/>
      <c r="E132" s="347"/>
      <c r="F132" s="347"/>
      <c r="G132" s="347"/>
      <c r="H132" s="347"/>
      <c r="I132" s="347"/>
      <c r="J132" s="315" t="s">
        <v>44</v>
      </c>
      <c r="K132" s="147">
        <f t="shared" si="10"/>
        <v>0</v>
      </c>
      <c r="L132" s="148">
        <f t="shared" si="11"/>
        <v>0</v>
      </c>
      <c r="M132" s="316"/>
      <c r="N132" s="267"/>
    </row>
    <row r="133" spans="1:14" ht="16.5" customHeight="1" x14ac:dyDescent="0.25">
      <c r="A133" s="346">
        <v>43517</v>
      </c>
      <c r="B133" s="347" t="s">
        <v>10</v>
      </c>
      <c r="C133" s="347"/>
      <c r="D133" s="347"/>
      <c r="E133" s="347"/>
      <c r="F133" s="347"/>
      <c r="G133" s="347"/>
      <c r="H133" s="347"/>
      <c r="I133" s="347"/>
      <c r="J133" s="315" t="s">
        <v>44</v>
      </c>
      <c r="K133" s="147">
        <f t="shared" si="10"/>
        <v>0</v>
      </c>
      <c r="L133" s="148">
        <f t="shared" si="11"/>
        <v>0</v>
      </c>
      <c r="M133" s="316"/>
      <c r="N133" s="267"/>
    </row>
    <row r="134" spans="1:14" ht="16.5" customHeight="1" thickBot="1" x14ac:dyDescent="0.3">
      <c r="A134" s="348">
        <v>43518</v>
      </c>
      <c r="B134" s="349" t="s">
        <v>10</v>
      </c>
      <c r="C134" s="349"/>
      <c r="D134" s="349"/>
      <c r="E134" s="349"/>
      <c r="F134" s="349"/>
      <c r="G134" s="349"/>
      <c r="H134" s="349"/>
      <c r="I134" s="349"/>
      <c r="J134" s="350" t="s">
        <v>44</v>
      </c>
      <c r="K134" s="142">
        <f t="shared" si="10"/>
        <v>0</v>
      </c>
      <c r="L134" s="143">
        <f t="shared" si="11"/>
        <v>0</v>
      </c>
      <c r="M134" s="329"/>
      <c r="N134" s="268"/>
    </row>
    <row r="135" spans="1:14" ht="16.5" customHeight="1" x14ac:dyDescent="0.25">
      <c r="A135" s="150">
        <v>43521</v>
      </c>
      <c r="B135" s="318">
        <v>0.3125</v>
      </c>
      <c r="C135" s="318">
        <v>0.60416666666666663</v>
      </c>
      <c r="D135" s="351">
        <f t="shared" ref="D135:D169" si="14">MAX((INT((C135-B135)*1440)/60),0)</f>
        <v>7</v>
      </c>
      <c r="E135" s="320">
        <v>0</v>
      </c>
      <c r="F135" s="320">
        <v>40</v>
      </c>
      <c r="G135" s="320">
        <v>0</v>
      </c>
      <c r="H135" s="320">
        <v>24</v>
      </c>
      <c r="I135" s="352">
        <f t="shared" si="13"/>
        <v>356</v>
      </c>
      <c r="J135" s="378"/>
      <c r="K135" s="151">
        <f t="shared" si="10"/>
        <v>1</v>
      </c>
      <c r="L135" s="152">
        <f t="shared" si="11"/>
        <v>5.9333333333333336</v>
      </c>
      <c r="M135" s="322"/>
      <c r="N135" s="153"/>
    </row>
    <row r="136" spans="1:14" ht="16.5" customHeight="1" x14ac:dyDescent="0.25">
      <c r="A136" s="145">
        <v>43522</v>
      </c>
      <c r="B136" s="289">
        <v>0.3125</v>
      </c>
      <c r="C136" s="289">
        <v>0.60416666666666663</v>
      </c>
      <c r="D136" s="146">
        <f t="shared" si="14"/>
        <v>7</v>
      </c>
      <c r="E136" s="290">
        <v>0</v>
      </c>
      <c r="F136" s="290">
        <v>40</v>
      </c>
      <c r="G136" s="290">
        <v>0</v>
      </c>
      <c r="H136" s="290">
        <v>24</v>
      </c>
      <c r="I136" s="335">
        <f t="shared" si="13"/>
        <v>356</v>
      </c>
      <c r="J136" s="292"/>
      <c r="K136" s="147">
        <f t="shared" si="10"/>
        <v>1</v>
      </c>
      <c r="L136" s="148">
        <f t="shared" si="11"/>
        <v>5.9333333333333336</v>
      </c>
      <c r="M136" s="293"/>
      <c r="N136" s="149"/>
    </row>
    <row r="137" spans="1:14" ht="16.5" customHeight="1" x14ac:dyDescent="0.25">
      <c r="A137" s="145">
        <v>43523</v>
      </c>
      <c r="B137" s="289">
        <v>0.3125</v>
      </c>
      <c r="C137" s="289">
        <v>0.60416666666666663</v>
      </c>
      <c r="D137" s="146">
        <f t="shared" si="14"/>
        <v>7</v>
      </c>
      <c r="E137" s="290">
        <v>0</v>
      </c>
      <c r="F137" s="290">
        <v>40</v>
      </c>
      <c r="G137" s="290">
        <v>0</v>
      </c>
      <c r="H137" s="290">
        <v>24</v>
      </c>
      <c r="I137" s="335">
        <f t="shared" si="13"/>
        <v>356</v>
      </c>
      <c r="J137" s="292"/>
      <c r="K137" s="147">
        <f t="shared" si="10"/>
        <v>1</v>
      </c>
      <c r="L137" s="148">
        <f t="shared" si="11"/>
        <v>5.9333333333333336</v>
      </c>
      <c r="M137" s="293"/>
      <c r="N137" s="149"/>
    </row>
    <row r="138" spans="1:14" ht="16.5" customHeight="1" x14ac:dyDescent="0.25">
      <c r="A138" s="145">
        <v>43524</v>
      </c>
      <c r="B138" s="289">
        <v>0.3125</v>
      </c>
      <c r="C138" s="289">
        <v>0.60416666666666663</v>
      </c>
      <c r="D138" s="146">
        <f t="shared" si="14"/>
        <v>7</v>
      </c>
      <c r="E138" s="290">
        <v>0</v>
      </c>
      <c r="F138" s="290">
        <v>40</v>
      </c>
      <c r="G138" s="290">
        <v>0</v>
      </c>
      <c r="H138" s="290">
        <v>24</v>
      </c>
      <c r="I138" s="335">
        <f t="shared" si="13"/>
        <v>356</v>
      </c>
      <c r="J138" s="292"/>
      <c r="K138" s="147">
        <f t="shared" ref="K138:K201" si="15">IF(I138+M138&gt;0,1,0)</f>
        <v>1</v>
      </c>
      <c r="L138" s="148">
        <f t="shared" si="11"/>
        <v>5.9333333333333336</v>
      </c>
      <c r="M138" s="293"/>
      <c r="N138" s="149"/>
    </row>
    <row r="139" spans="1:14" ht="16.5" customHeight="1" thickBot="1" x14ac:dyDescent="0.3">
      <c r="A139" s="140">
        <v>43525</v>
      </c>
      <c r="B139" s="294">
        <v>0.3125</v>
      </c>
      <c r="C139" s="294">
        <v>0.60416666666666663</v>
      </c>
      <c r="D139" s="141">
        <f t="shared" si="14"/>
        <v>7</v>
      </c>
      <c r="E139" s="295">
        <v>0</v>
      </c>
      <c r="F139" s="295">
        <v>40</v>
      </c>
      <c r="G139" s="295">
        <v>0</v>
      </c>
      <c r="H139" s="295">
        <v>24</v>
      </c>
      <c r="I139" s="334">
        <f t="shared" si="13"/>
        <v>356</v>
      </c>
      <c r="J139" s="297"/>
      <c r="K139" s="142">
        <f t="shared" si="15"/>
        <v>1</v>
      </c>
      <c r="L139" s="143">
        <f t="shared" si="11"/>
        <v>5.9333333333333336</v>
      </c>
      <c r="M139" s="298"/>
      <c r="N139" s="144"/>
    </row>
    <row r="140" spans="1:14" ht="16.5" customHeight="1" x14ac:dyDescent="0.25">
      <c r="A140" s="156">
        <v>43528</v>
      </c>
      <c r="B140" s="289">
        <v>0.3125</v>
      </c>
      <c r="C140" s="289">
        <v>0.60416666666666663</v>
      </c>
      <c r="D140" s="157">
        <f t="shared" si="14"/>
        <v>7</v>
      </c>
      <c r="E140" s="290">
        <v>0</v>
      </c>
      <c r="F140" s="290">
        <v>40</v>
      </c>
      <c r="G140" s="290">
        <v>0</v>
      </c>
      <c r="H140" s="290">
        <v>24</v>
      </c>
      <c r="I140" s="353">
        <f t="shared" si="13"/>
        <v>356</v>
      </c>
      <c r="J140" s="292"/>
      <c r="K140" s="158">
        <f t="shared" si="15"/>
        <v>1</v>
      </c>
      <c r="L140" s="159">
        <f t="shared" si="11"/>
        <v>5.9333333333333336</v>
      </c>
      <c r="M140" s="293"/>
      <c r="N140" s="160"/>
    </row>
    <row r="141" spans="1:14" ht="16.5" customHeight="1" x14ac:dyDescent="0.25">
      <c r="A141" s="156">
        <v>43529</v>
      </c>
      <c r="B141" s="289">
        <v>0.3125</v>
      </c>
      <c r="C141" s="289">
        <v>0.60416666666666663</v>
      </c>
      <c r="D141" s="157">
        <f t="shared" si="14"/>
        <v>7</v>
      </c>
      <c r="E141" s="290">
        <v>0</v>
      </c>
      <c r="F141" s="290">
        <v>40</v>
      </c>
      <c r="G141" s="290">
        <v>0</v>
      </c>
      <c r="H141" s="290">
        <v>24</v>
      </c>
      <c r="I141" s="353">
        <f t="shared" si="13"/>
        <v>356</v>
      </c>
      <c r="J141" s="292"/>
      <c r="K141" s="158">
        <f t="shared" si="15"/>
        <v>1</v>
      </c>
      <c r="L141" s="159">
        <f t="shared" si="11"/>
        <v>5.9333333333333336</v>
      </c>
      <c r="M141" s="293"/>
      <c r="N141" s="160"/>
    </row>
    <row r="142" spans="1:14" ht="16.5" customHeight="1" x14ac:dyDescent="0.25">
      <c r="A142" s="156">
        <v>43530</v>
      </c>
      <c r="B142" s="289">
        <v>0.3125</v>
      </c>
      <c r="C142" s="289">
        <v>0.60416666666666663</v>
      </c>
      <c r="D142" s="157">
        <f t="shared" si="14"/>
        <v>7</v>
      </c>
      <c r="E142" s="290">
        <v>0</v>
      </c>
      <c r="F142" s="290">
        <v>40</v>
      </c>
      <c r="G142" s="290">
        <v>0</v>
      </c>
      <c r="H142" s="290">
        <v>24</v>
      </c>
      <c r="I142" s="353">
        <f t="shared" si="13"/>
        <v>356</v>
      </c>
      <c r="J142" s="292"/>
      <c r="K142" s="158">
        <f t="shared" si="15"/>
        <v>1</v>
      </c>
      <c r="L142" s="159">
        <f t="shared" ref="L142:L205" si="16">I142/60</f>
        <v>5.9333333333333336</v>
      </c>
      <c r="M142" s="293"/>
      <c r="N142" s="160"/>
    </row>
    <row r="143" spans="1:14" ht="16.5" customHeight="1" x14ac:dyDescent="0.25">
      <c r="A143" s="156">
        <v>43531</v>
      </c>
      <c r="B143" s="289">
        <v>0.3125</v>
      </c>
      <c r="C143" s="289">
        <v>0.60416666666666663</v>
      </c>
      <c r="D143" s="157">
        <f t="shared" si="14"/>
        <v>7</v>
      </c>
      <c r="E143" s="290">
        <v>0</v>
      </c>
      <c r="F143" s="290">
        <v>40</v>
      </c>
      <c r="G143" s="290">
        <v>0</v>
      </c>
      <c r="H143" s="290">
        <v>24</v>
      </c>
      <c r="I143" s="353">
        <f t="shared" si="13"/>
        <v>356</v>
      </c>
      <c r="J143" s="292"/>
      <c r="K143" s="158">
        <f t="shared" si="15"/>
        <v>1</v>
      </c>
      <c r="L143" s="159">
        <f t="shared" si="16"/>
        <v>5.9333333333333336</v>
      </c>
      <c r="M143" s="293"/>
      <c r="N143" s="160"/>
    </row>
    <row r="144" spans="1:14" ht="16.5" customHeight="1" thickBot="1" x14ac:dyDescent="0.3">
      <c r="A144" s="161">
        <v>43532</v>
      </c>
      <c r="B144" s="294">
        <v>0.3125</v>
      </c>
      <c r="C144" s="294">
        <v>0.60416666666666663</v>
      </c>
      <c r="D144" s="162">
        <f t="shared" si="14"/>
        <v>7</v>
      </c>
      <c r="E144" s="295">
        <v>0</v>
      </c>
      <c r="F144" s="295">
        <v>40</v>
      </c>
      <c r="G144" s="295">
        <v>0</v>
      </c>
      <c r="H144" s="295">
        <v>24</v>
      </c>
      <c r="I144" s="354">
        <f t="shared" si="13"/>
        <v>356</v>
      </c>
      <c r="J144" s="297"/>
      <c r="K144" s="163">
        <f t="shared" si="15"/>
        <v>1</v>
      </c>
      <c r="L144" s="164">
        <f t="shared" si="16"/>
        <v>5.9333333333333336</v>
      </c>
      <c r="M144" s="298"/>
      <c r="N144" s="165"/>
    </row>
    <row r="145" spans="1:14" ht="16.5" customHeight="1" x14ac:dyDescent="0.25">
      <c r="A145" s="166">
        <v>43535</v>
      </c>
      <c r="B145" s="289">
        <v>0.3125</v>
      </c>
      <c r="C145" s="289">
        <v>0.60416666666666663</v>
      </c>
      <c r="D145" s="157">
        <f t="shared" si="14"/>
        <v>7</v>
      </c>
      <c r="E145" s="290">
        <v>0</v>
      </c>
      <c r="F145" s="290">
        <v>40</v>
      </c>
      <c r="G145" s="290">
        <v>0</v>
      </c>
      <c r="H145" s="290">
        <v>24</v>
      </c>
      <c r="I145" s="353">
        <f t="shared" si="13"/>
        <v>356</v>
      </c>
      <c r="J145" s="292"/>
      <c r="K145" s="167">
        <f t="shared" si="15"/>
        <v>1</v>
      </c>
      <c r="L145" s="168">
        <f t="shared" si="16"/>
        <v>5.9333333333333336</v>
      </c>
      <c r="M145" s="293"/>
      <c r="N145" s="169"/>
    </row>
    <row r="146" spans="1:14" ht="16.5" customHeight="1" x14ac:dyDescent="0.25">
      <c r="A146" s="156">
        <v>43536</v>
      </c>
      <c r="B146" s="289">
        <v>0.3125</v>
      </c>
      <c r="C146" s="289">
        <v>0.60416666666666663</v>
      </c>
      <c r="D146" s="157">
        <f t="shared" si="14"/>
        <v>7</v>
      </c>
      <c r="E146" s="290">
        <v>0</v>
      </c>
      <c r="F146" s="290">
        <v>40</v>
      </c>
      <c r="G146" s="290">
        <v>0</v>
      </c>
      <c r="H146" s="290">
        <v>24</v>
      </c>
      <c r="I146" s="353">
        <f t="shared" si="13"/>
        <v>356</v>
      </c>
      <c r="J146" s="292"/>
      <c r="K146" s="158">
        <f t="shared" si="15"/>
        <v>1</v>
      </c>
      <c r="L146" s="159">
        <f t="shared" si="16"/>
        <v>5.9333333333333336</v>
      </c>
      <c r="M146" s="293"/>
      <c r="N146" s="160"/>
    </row>
    <row r="147" spans="1:14" ht="16.5" customHeight="1" x14ac:dyDescent="0.25">
      <c r="A147" s="156">
        <v>43537</v>
      </c>
      <c r="B147" s="289">
        <v>0.3125</v>
      </c>
      <c r="C147" s="289">
        <v>0.60416666666666663</v>
      </c>
      <c r="D147" s="157">
        <f t="shared" si="14"/>
        <v>7</v>
      </c>
      <c r="E147" s="290">
        <v>0</v>
      </c>
      <c r="F147" s="290">
        <v>40</v>
      </c>
      <c r="G147" s="290">
        <v>0</v>
      </c>
      <c r="H147" s="290">
        <v>24</v>
      </c>
      <c r="I147" s="353">
        <f t="shared" si="13"/>
        <v>356</v>
      </c>
      <c r="J147" s="292"/>
      <c r="K147" s="158">
        <f t="shared" si="15"/>
        <v>1</v>
      </c>
      <c r="L147" s="159">
        <f t="shared" si="16"/>
        <v>5.9333333333333336</v>
      </c>
      <c r="M147" s="293"/>
      <c r="N147" s="160"/>
    </row>
    <row r="148" spans="1:14" ht="16.5" customHeight="1" x14ac:dyDescent="0.25">
      <c r="A148" s="156">
        <v>43538</v>
      </c>
      <c r="B148" s="289">
        <v>0.3125</v>
      </c>
      <c r="C148" s="289">
        <v>0.60416666666666663</v>
      </c>
      <c r="D148" s="157">
        <f t="shared" si="14"/>
        <v>7</v>
      </c>
      <c r="E148" s="290">
        <v>0</v>
      </c>
      <c r="F148" s="290">
        <v>40</v>
      </c>
      <c r="G148" s="290">
        <v>0</v>
      </c>
      <c r="H148" s="290">
        <v>24</v>
      </c>
      <c r="I148" s="353">
        <f t="shared" si="13"/>
        <v>356</v>
      </c>
      <c r="J148" s="292"/>
      <c r="K148" s="158">
        <f t="shared" si="15"/>
        <v>1</v>
      </c>
      <c r="L148" s="159">
        <f t="shared" si="16"/>
        <v>5.9333333333333336</v>
      </c>
      <c r="M148" s="293"/>
      <c r="N148" s="160"/>
    </row>
    <row r="149" spans="1:14" ht="16.5" customHeight="1" thickBot="1" x14ac:dyDescent="0.3">
      <c r="A149" s="161">
        <v>43539</v>
      </c>
      <c r="B149" s="294">
        <v>0.3125</v>
      </c>
      <c r="C149" s="294">
        <v>0.60416666666666663</v>
      </c>
      <c r="D149" s="162">
        <f t="shared" si="14"/>
        <v>7</v>
      </c>
      <c r="E149" s="295">
        <v>0</v>
      </c>
      <c r="F149" s="295">
        <v>40</v>
      </c>
      <c r="G149" s="295">
        <v>0</v>
      </c>
      <c r="H149" s="295">
        <v>24</v>
      </c>
      <c r="I149" s="354">
        <f t="shared" si="13"/>
        <v>356</v>
      </c>
      <c r="J149" s="297"/>
      <c r="K149" s="163">
        <f t="shared" si="15"/>
        <v>1</v>
      </c>
      <c r="L149" s="164">
        <f t="shared" si="16"/>
        <v>5.9333333333333336</v>
      </c>
      <c r="M149" s="298"/>
      <c r="N149" s="165"/>
    </row>
    <row r="150" spans="1:14" ht="16.5" customHeight="1" x14ac:dyDescent="0.25">
      <c r="A150" s="166">
        <v>43542</v>
      </c>
      <c r="B150" s="289">
        <v>0.3125</v>
      </c>
      <c r="C150" s="289">
        <v>0.60416666666666663</v>
      </c>
      <c r="D150" s="157">
        <f t="shared" si="14"/>
        <v>7</v>
      </c>
      <c r="E150" s="290">
        <v>0</v>
      </c>
      <c r="F150" s="290">
        <v>40</v>
      </c>
      <c r="G150" s="290">
        <v>0</v>
      </c>
      <c r="H150" s="290">
        <v>24</v>
      </c>
      <c r="I150" s="353">
        <f t="shared" si="13"/>
        <v>356</v>
      </c>
      <c r="J150" s="292"/>
      <c r="K150" s="167">
        <f t="shared" si="15"/>
        <v>1</v>
      </c>
      <c r="L150" s="168">
        <f t="shared" si="16"/>
        <v>5.9333333333333336</v>
      </c>
      <c r="M150" s="293"/>
      <c r="N150" s="169"/>
    </row>
    <row r="151" spans="1:14" ht="16.5" customHeight="1" x14ac:dyDescent="0.25">
      <c r="A151" s="156">
        <v>43543</v>
      </c>
      <c r="B151" s="289">
        <v>0.3125</v>
      </c>
      <c r="C151" s="289">
        <v>0.60416666666666663</v>
      </c>
      <c r="D151" s="157">
        <f t="shared" si="14"/>
        <v>7</v>
      </c>
      <c r="E151" s="290">
        <v>0</v>
      </c>
      <c r="F151" s="290">
        <v>40</v>
      </c>
      <c r="G151" s="290">
        <v>0</v>
      </c>
      <c r="H151" s="290">
        <v>24</v>
      </c>
      <c r="I151" s="353">
        <f t="shared" si="13"/>
        <v>356</v>
      </c>
      <c r="J151" s="292"/>
      <c r="K151" s="158">
        <f t="shared" si="15"/>
        <v>1</v>
      </c>
      <c r="L151" s="159">
        <f t="shared" si="16"/>
        <v>5.9333333333333336</v>
      </c>
      <c r="M151" s="293"/>
      <c r="N151" s="160"/>
    </row>
    <row r="152" spans="1:14" ht="16.5" customHeight="1" x14ac:dyDescent="0.25">
      <c r="A152" s="156">
        <v>43544</v>
      </c>
      <c r="B152" s="289">
        <v>0.3125</v>
      </c>
      <c r="C152" s="289">
        <v>0.60416666666666663</v>
      </c>
      <c r="D152" s="157">
        <f t="shared" si="14"/>
        <v>7</v>
      </c>
      <c r="E152" s="290">
        <v>0</v>
      </c>
      <c r="F152" s="290">
        <v>40</v>
      </c>
      <c r="G152" s="290">
        <v>0</v>
      </c>
      <c r="H152" s="290">
        <v>24</v>
      </c>
      <c r="I152" s="353">
        <f t="shared" si="13"/>
        <v>356</v>
      </c>
      <c r="J152" s="292"/>
      <c r="K152" s="158">
        <f t="shared" si="15"/>
        <v>1</v>
      </c>
      <c r="L152" s="159">
        <f t="shared" si="16"/>
        <v>5.9333333333333336</v>
      </c>
      <c r="M152" s="293"/>
      <c r="N152" s="160"/>
    </row>
    <row r="153" spans="1:14" ht="16.5" customHeight="1" x14ac:dyDescent="0.25">
      <c r="A153" s="156">
        <v>43545</v>
      </c>
      <c r="B153" s="289">
        <v>0.3125</v>
      </c>
      <c r="C153" s="289">
        <v>0.60416666666666663</v>
      </c>
      <c r="D153" s="157">
        <f t="shared" si="14"/>
        <v>7</v>
      </c>
      <c r="E153" s="290">
        <v>0</v>
      </c>
      <c r="F153" s="290">
        <v>40</v>
      </c>
      <c r="G153" s="290">
        <v>0</v>
      </c>
      <c r="H153" s="290">
        <v>24</v>
      </c>
      <c r="I153" s="353">
        <f t="shared" si="13"/>
        <v>356</v>
      </c>
      <c r="J153" s="292"/>
      <c r="K153" s="158">
        <f t="shared" si="15"/>
        <v>1</v>
      </c>
      <c r="L153" s="159">
        <f t="shared" si="16"/>
        <v>5.9333333333333336</v>
      </c>
      <c r="M153" s="293"/>
      <c r="N153" s="160"/>
    </row>
    <row r="154" spans="1:14" ht="16.5" customHeight="1" thickBot="1" x14ac:dyDescent="0.3">
      <c r="A154" s="161">
        <v>43546</v>
      </c>
      <c r="B154" s="294"/>
      <c r="C154" s="294"/>
      <c r="D154" s="162">
        <f t="shared" si="14"/>
        <v>0</v>
      </c>
      <c r="E154" s="295"/>
      <c r="F154" s="295"/>
      <c r="G154" s="295"/>
      <c r="H154" s="295"/>
      <c r="I154" s="354">
        <f t="shared" si="13"/>
        <v>0</v>
      </c>
      <c r="J154" s="297"/>
      <c r="K154" s="163">
        <f t="shared" si="15"/>
        <v>1</v>
      </c>
      <c r="L154" s="164">
        <f t="shared" si="16"/>
        <v>0</v>
      </c>
      <c r="M154" s="298">
        <v>5.5</v>
      </c>
      <c r="N154" s="165"/>
    </row>
    <row r="155" spans="1:14" ht="16.5" customHeight="1" x14ac:dyDescent="0.25">
      <c r="A155" s="170">
        <v>43549</v>
      </c>
      <c r="B155" s="289">
        <v>0.3125</v>
      </c>
      <c r="C155" s="289">
        <v>0.60416666666666663</v>
      </c>
      <c r="D155" s="157">
        <f t="shared" si="14"/>
        <v>7</v>
      </c>
      <c r="E155" s="290">
        <v>0</v>
      </c>
      <c r="F155" s="290">
        <v>40</v>
      </c>
      <c r="G155" s="290">
        <v>0</v>
      </c>
      <c r="H155" s="290">
        <v>24</v>
      </c>
      <c r="I155" s="353">
        <f t="shared" si="13"/>
        <v>356</v>
      </c>
      <c r="J155" s="292"/>
      <c r="K155" s="171">
        <f t="shared" si="15"/>
        <v>1</v>
      </c>
      <c r="L155" s="172">
        <f t="shared" si="16"/>
        <v>5.9333333333333336</v>
      </c>
      <c r="M155" s="293"/>
      <c r="N155" s="173"/>
    </row>
    <row r="156" spans="1:14" ht="16.5" customHeight="1" x14ac:dyDescent="0.25">
      <c r="A156" s="156">
        <v>43550</v>
      </c>
      <c r="B156" s="289">
        <v>0.3125</v>
      </c>
      <c r="C156" s="289">
        <v>0.60416666666666663</v>
      </c>
      <c r="D156" s="157">
        <f t="shared" si="14"/>
        <v>7</v>
      </c>
      <c r="E156" s="290">
        <v>0</v>
      </c>
      <c r="F156" s="290">
        <v>40</v>
      </c>
      <c r="G156" s="290">
        <v>0</v>
      </c>
      <c r="H156" s="290">
        <v>24</v>
      </c>
      <c r="I156" s="353">
        <f t="shared" si="13"/>
        <v>356</v>
      </c>
      <c r="J156" s="292"/>
      <c r="K156" s="158">
        <f t="shared" si="15"/>
        <v>1</v>
      </c>
      <c r="L156" s="159">
        <f t="shared" si="16"/>
        <v>5.9333333333333336</v>
      </c>
      <c r="M156" s="293"/>
      <c r="N156" s="160"/>
    </row>
    <row r="157" spans="1:14" ht="16.5" customHeight="1" x14ac:dyDescent="0.25">
      <c r="A157" s="156">
        <v>43551</v>
      </c>
      <c r="B157" s="289">
        <v>0.3125</v>
      </c>
      <c r="C157" s="289">
        <v>0.60416666666666663</v>
      </c>
      <c r="D157" s="157">
        <f t="shared" si="14"/>
        <v>7</v>
      </c>
      <c r="E157" s="290">
        <v>0</v>
      </c>
      <c r="F157" s="290">
        <v>40</v>
      </c>
      <c r="G157" s="290">
        <v>0</v>
      </c>
      <c r="H157" s="290">
        <v>24</v>
      </c>
      <c r="I157" s="353">
        <f t="shared" si="13"/>
        <v>356</v>
      </c>
      <c r="J157" s="292"/>
      <c r="K157" s="158">
        <f t="shared" si="15"/>
        <v>1</v>
      </c>
      <c r="L157" s="159">
        <f t="shared" si="16"/>
        <v>5.9333333333333336</v>
      </c>
      <c r="M157" s="293"/>
      <c r="N157" s="160"/>
    </row>
    <row r="158" spans="1:14" ht="16.5" customHeight="1" x14ac:dyDescent="0.25">
      <c r="A158" s="156">
        <v>43552</v>
      </c>
      <c r="B158" s="289">
        <v>0.3125</v>
      </c>
      <c r="C158" s="289">
        <v>0.60416666666666663</v>
      </c>
      <c r="D158" s="157">
        <f t="shared" si="14"/>
        <v>7</v>
      </c>
      <c r="E158" s="290">
        <v>0</v>
      </c>
      <c r="F158" s="290">
        <v>40</v>
      </c>
      <c r="G158" s="290">
        <v>0</v>
      </c>
      <c r="H158" s="290">
        <v>24</v>
      </c>
      <c r="I158" s="353">
        <f t="shared" si="13"/>
        <v>356</v>
      </c>
      <c r="J158" s="292"/>
      <c r="K158" s="158">
        <f t="shared" si="15"/>
        <v>1</v>
      </c>
      <c r="L158" s="159">
        <f t="shared" si="16"/>
        <v>5.9333333333333336</v>
      </c>
      <c r="M158" s="293"/>
      <c r="N158" s="160"/>
    </row>
    <row r="159" spans="1:14" ht="16.5" customHeight="1" thickBot="1" x14ac:dyDescent="0.3">
      <c r="A159" s="161">
        <v>43553</v>
      </c>
      <c r="B159" s="294">
        <v>0.3125</v>
      </c>
      <c r="C159" s="294">
        <v>0.60416666666666663</v>
      </c>
      <c r="D159" s="162">
        <f t="shared" si="14"/>
        <v>7</v>
      </c>
      <c r="E159" s="295">
        <v>0</v>
      </c>
      <c r="F159" s="295">
        <v>40</v>
      </c>
      <c r="G159" s="295">
        <v>0</v>
      </c>
      <c r="H159" s="295">
        <v>24</v>
      </c>
      <c r="I159" s="354">
        <f t="shared" si="13"/>
        <v>356</v>
      </c>
      <c r="J159" s="297"/>
      <c r="K159" s="163">
        <f t="shared" si="15"/>
        <v>1</v>
      </c>
      <c r="L159" s="164">
        <f t="shared" si="16"/>
        <v>5.9333333333333336</v>
      </c>
      <c r="M159" s="298"/>
      <c r="N159" s="165"/>
    </row>
    <row r="160" spans="1:14" ht="16.5" customHeight="1" x14ac:dyDescent="0.25">
      <c r="A160" s="53">
        <v>43556</v>
      </c>
      <c r="B160" s="307">
        <v>0.3125</v>
      </c>
      <c r="C160" s="307">
        <v>0.60416666666666663</v>
      </c>
      <c r="D160" s="174">
        <f t="shared" si="14"/>
        <v>7</v>
      </c>
      <c r="E160" s="310">
        <v>0</v>
      </c>
      <c r="F160" s="310">
        <v>40</v>
      </c>
      <c r="G160" s="310">
        <v>0</v>
      </c>
      <c r="H160" s="310">
        <v>24</v>
      </c>
      <c r="I160" s="355">
        <f t="shared" si="13"/>
        <v>356</v>
      </c>
      <c r="J160" s="312"/>
      <c r="K160" s="55">
        <f t="shared" si="15"/>
        <v>1</v>
      </c>
      <c r="L160" s="56">
        <f t="shared" si="16"/>
        <v>5.9333333333333336</v>
      </c>
      <c r="M160" s="313"/>
      <c r="N160" s="57"/>
    </row>
    <row r="161" spans="1:14" ht="16.5" customHeight="1" x14ac:dyDescent="0.25">
      <c r="A161" s="58">
        <v>43557</v>
      </c>
      <c r="B161" s="289">
        <v>0.3125</v>
      </c>
      <c r="C161" s="289">
        <v>0.60416666666666663</v>
      </c>
      <c r="D161" s="54">
        <f t="shared" si="14"/>
        <v>7</v>
      </c>
      <c r="E161" s="290">
        <v>0</v>
      </c>
      <c r="F161" s="290">
        <v>40</v>
      </c>
      <c r="G161" s="290">
        <v>0</v>
      </c>
      <c r="H161" s="290">
        <v>24</v>
      </c>
      <c r="I161" s="302">
        <f t="shared" si="13"/>
        <v>356</v>
      </c>
      <c r="J161" s="292"/>
      <c r="K161" s="59">
        <f t="shared" si="15"/>
        <v>1</v>
      </c>
      <c r="L161" s="60">
        <f t="shared" si="16"/>
        <v>5.9333333333333336</v>
      </c>
      <c r="M161" s="293"/>
      <c r="N161" s="61"/>
    </row>
    <row r="162" spans="1:14" ht="16.5" customHeight="1" x14ac:dyDescent="0.25">
      <c r="A162" s="58">
        <v>43558</v>
      </c>
      <c r="B162" s="289">
        <v>0.3125</v>
      </c>
      <c r="C162" s="289">
        <v>0.60416666666666663</v>
      </c>
      <c r="D162" s="54">
        <f t="shared" si="14"/>
        <v>7</v>
      </c>
      <c r="E162" s="290">
        <v>0</v>
      </c>
      <c r="F162" s="290">
        <v>40</v>
      </c>
      <c r="G162" s="290">
        <v>0</v>
      </c>
      <c r="H162" s="290">
        <v>24</v>
      </c>
      <c r="I162" s="302">
        <f t="shared" ref="I162:I215" si="17">MAX((D162*60)-H162-F162-E162-G162,0)</f>
        <v>356</v>
      </c>
      <c r="J162" s="292"/>
      <c r="K162" s="59">
        <f t="shared" si="15"/>
        <v>1</v>
      </c>
      <c r="L162" s="60">
        <f t="shared" si="16"/>
        <v>5.9333333333333336</v>
      </c>
      <c r="M162" s="293"/>
      <c r="N162" s="61"/>
    </row>
    <row r="163" spans="1:14" ht="16.5" customHeight="1" x14ac:dyDescent="0.25">
      <c r="A163" s="58">
        <v>43559</v>
      </c>
      <c r="B163" s="289">
        <v>0.3125</v>
      </c>
      <c r="C163" s="289">
        <v>0.60416666666666663</v>
      </c>
      <c r="D163" s="54">
        <f t="shared" si="14"/>
        <v>7</v>
      </c>
      <c r="E163" s="290">
        <v>0</v>
      </c>
      <c r="F163" s="290">
        <v>40</v>
      </c>
      <c r="G163" s="290">
        <v>0</v>
      </c>
      <c r="H163" s="290">
        <v>24</v>
      </c>
      <c r="I163" s="302">
        <f t="shared" si="17"/>
        <v>356</v>
      </c>
      <c r="J163" s="292"/>
      <c r="K163" s="59">
        <f t="shared" si="15"/>
        <v>1</v>
      </c>
      <c r="L163" s="60">
        <f t="shared" si="16"/>
        <v>5.9333333333333336</v>
      </c>
      <c r="M163" s="293"/>
      <c r="N163" s="61"/>
    </row>
    <row r="164" spans="1:14" ht="16.5" customHeight="1" thickBot="1" x14ac:dyDescent="0.3">
      <c r="A164" s="62">
        <v>43560</v>
      </c>
      <c r="B164" s="294">
        <v>0.3125</v>
      </c>
      <c r="C164" s="294">
        <v>0.60416666666666663</v>
      </c>
      <c r="D164" s="63">
        <f t="shared" si="14"/>
        <v>7</v>
      </c>
      <c r="E164" s="295">
        <v>0</v>
      </c>
      <c r="F164" s="295">
        <v>40</v>
      </c>
      <c r="G164" s="295">
        <v>0</v>
      </c>
      <c r="H164" s="295">
        <v>24</v>
      </c>
      <c r="I164" s="303">
        <f t="shared" si="17"/>
        <v>356</v>
      </c>
      <c r="J164" s="297"/>
      <c r="K164" s="64">
        <f t="shared" si="15"/>
        <v>1</v>
      </c>
      <c r="L164" s="65">
        <f t="shared" si="16"/>
        <v>5.9333333333333336</v>
      </c>
      <c r="M164" s="298"/>
      <c r="N164" s="66"/>
    </row>
    <row r="165" spans="1:14" ht="16.5" customHeight="1" x14ac:dyDescent="0.25">
      <c r="A165" s="53">
        <v>43563</v>
      </c>
      <c r="B165" s="307">
        <v>0.3125</v>
      </c>
      <c r="C165" s="307">
        <v>0.60416666666666663</v>
      </c>
      <c r="D165" s="174">
        <f t="shared" si="14"/>
        <v>7</v>
      </c>
      <c r="E165" s="310">
        <v>0</v>
      </c>
      <c r="F165" s="310">
        <v>40</v>
      </c>
      <c r="G165" s="310">
        <v>0</v>
      </c>
      <c r="H165" s="310">
        <v>24</v>
      </c>
      <c r="I165" s="355">
        <f t="shared" si="17"/>
        <v>356</v>
      </c>
      <c r="J165" s="312"/>
      <c r="K165" s="55">
        <f t="shared" si="15"/>
        <v>1</v>
      </c>
      <c r="L165" s="56">
        <f t="shared" si="16"/>
        <v>5.9333333333333336</v>
      </c>
      <c r="M165" s="313"/>
      <c r="N165" s="57"/>
    </row>
    <row r="166" spans="1:14" ht="16.5" customHeight="1" x14ac:dyDescent="0.25">
      <c r="A166" s="58">
        <v>43564</v>
      </c>
      <c r="B166" s="289">
        <v>0.3125</v>
      </c>
      <c r="C166" s="289">
        <v>0.60416666666666663</v>
      </c>
      <c r="D166" s="54">
        <f t="shared" si="14"/>
        <v>7</v>
      </c>
      <c r="E166" s="290">
        <v>0</v>
      </c>
      <c r="F166" s="290">
        <v>40</v>
      </c>
      <c r="G166" s="290">
        <v>0</v>
      </c>
      <c r="H166" s="290">
        <v>24</v>
      </c>
      <c r="I166" s="302">
        <f t="shared" si="17"/>
        <v>356</v>
      </c>
      <c r="J166" s="292"/>
      <c r="K166" s="59">
        <f t="shared" si="15"/>
        <v>1</v>
      </c>
      <c r="L166" s="60">
        <f t="shared" si="16"/>
        <v>5.9333333333333336</v>
      </c>
      <c r="M166" s="293"/>
      <c r="N166" s="61"/>
    </row>
    <row r="167" spans="1:14" ht="16.5" customHeight="1" x14ac:dyDescent="0.25">
      <c r="A167" s="58">
        <v>43565</v>
      </c>
      <c r="B167" s="289">
        <v>0.3125</v>
      </c>
      <c r="C167" s="289">
        <v>0.60416666666666663</v>
      </c>
      <c r="D167" s="54">
        <f t="shared" si="14"/>
        <v>7</v>
      </c>
      <c r="E167" s="290">
        <v>0</v>
      </c>
      <c r="F167" s="290">
        <v>40</v>
      </c>
      <c r="G167" s="290">
        <v>0</v>
      </c>
      <c r="H167" s="290">
        <v>24</v>
      </c>
      <c r="I167" s="302">
        <f t="shared" si="17"/>
        <v>356</v>
      </c>
      <c r="J167" s="292"/>
      <c r="K167" s="59">
        <f t="shared" si="15"/>
        <v>1</v>
      </c>
      <c r="L167" s="60">
        <f t="shared" si="16"/>
        <v>5.9333333333333336</v>
      </c>
      <c r="M167" s="293"/>
      <c r="N167" s="61"/>
    </row>
    <row r="168" spans="1:14" ht="15" x14ac:dyDescent="0.25">
      <c r="A168" s="58">
        <v>43566</v>
      </c>
      <c r="B168" s="314">
        <v>0.3125</v>
      </c>
      <c r="C168" s="314">
        <v>0.60416666666666663</v>
      </c>
      <c r="D168" s="54">
        <f t="shared" si="14"/>
        <v>7</v>
      </c>
      <c r="E168" s="356">
        <v>0</v>
      </c>
      <c r="F168" s="356">
        <v>40</v>
      </c>
      <c r="G168" s="356">
        <v>0</v>
      </c>
      <c r="H168" s="356">
        <v>24</v>
      </c>
      <c r="I168" s="302">
        <f t="shared" si="17"/>
        <v>356</v>
      </c>
      <c r="J168" s="315"/>
      <c r="K168" s="59">
        <f t="shared" si="15"/>
        <v>1</v>
      </c>
      <c r="L168" s="60">
        <f t="shared" si="16"/>
        <v>5.9333333333333336</v>
      </c>
      <c r="M168" s="316"/>
      <c r="N168" s="175"/>
    </row>
    <row r="169" spans="1:14" ht="15.75" thickBot="1" x14ac:dyDescent="0.3">
      <c r="A169" s="62">
        <v>43567</v>
      </c>
      <c r="B169" s="357">
        <v>0.3125</v>
      </c>
      <c r="C169" s="357">
        <v>0.60416666666666663</v>
      </c>
      <c r="D169" s="63">
        <f t="shared" si="14"/>
        <v>7</v>
      </c>
      <c r="E169" s="358">
        <v>0</v>
      </c>
      <c r="F169" s="358">
        <v>40</v>
      </c>
      <c r="G169" s="358">
        <v>0</v>
      </c>
      <c r="H169" s="358">
        <v>24</v>
      </c>
      <c r="I169" s="303">
        <f t="shared" si="17"/>
        <v>356</v>
      </c>
      <c r="J169" s="350"/>
      <c r="K169" s="64">
        <f t="shared" si="15"/>
        <v>1</v>
      </c>
      <c r="L169" s="65">
        <f t="shared" si="16"/>
        <v>5.9333333333333336</v>
      </c>
      <c r="M169" s="329"/>
      <c r="N169" s="175"/>
    </row>
    <row r="170" spans="1:14" ht="16.5" customHeight="1" x14ac:dyDescent="0.25">
      <c r="A170" s="359">
        <v>43570</v>
      </c>
      <c r="B170" s="360" t="s">
        <v>45</v>
      </c>
      <c r="C170" s="360"/>
      <c r="D170" s="360"/>
      <c r="E170" s="360"/>
      <c r="F170" s="360"/>
      <c r="G170" s="360"/>
      <c r="H170" s="360"/>
      <c r="I170" s="355">
        <f t="shared" si="17"/>
        <v>0</v>
      </c>
      <c r="J170" s="361" t="s">
        <v>47</v>
      </c>
      <c r="K170" s="55">
        <f t="shared" si="15"/>
        <v>0</v>
      </c>
      <c r="L170" s="56">
        <f t="shared" si="16"/>
        <v>0</v>
      </c>
      <c r="M170" s="362"/>
      <c r="N170" s="270"/>
    </row>
    <row r="171" spans="1:14" ht="16.5" customHeight="1" x14ac:dyDescent="0.25">
      <c r="A171" s="363">
        <v>43571</v>
      </c>
      <c r="B171" s="364" t="s">
        <v>45</v>
      </c>
      <c r="C171" s="364"/>
      <c r="D171" s="364"/>
      <c r="E171" s="364"/>
      <c r="F171" s="364"/>
      <c r="G171" s="364"/>
      <c r="H171" s="364"/>
      <c r="I171" s="302">
        <f t="shared" si="17"/>
        <v>0</v>
      </c>
      <c r="J171" s="315" t="s">
        <v>47</v>
      </c>
      <c r="K171" s="59">
        <f t="shared" si="15"/>
        <v>0</v>
      </c>
      <c r="L171" s="60">
        <f t="shared" si="16"/>
        <v>0</v>
      </c>
      <c r="M171" s="316"/>
      <c r="N171" s="271"/>
    </row>
    <row r="172" spans="1:14" ht="16.5" customHeight="1" x14ac:dyDescent="0.25">
      <c r="A172" s="363">
        <v>43572</v>
      </c>
      <c r="B172" s="364" t="s">
        <v>45</v>
      </c>
      <c r="C172" s="364"/>
      <c r="D172" s="364"/>
      <c r="E172" s="364"/>
      <c r="F172" s="364"/>
      <c r="G172" s="364"/>
      <c r="H172" s="364"/>
      <c r="I172" s="302">
        <f t="shared" si="17"/>
        <v>0</v>
      </c>
      <c r="J172" s="315" t="s">
        <v>47</v>
      </c>
      <c r="K172" s="59">
        <f t="shared" si="15"/>
        <v>0</v>
      </c>
      <c r="L172" s="60">
        <f t="shared" si="16"/>
        <v>0</v>
      </c>
      <c r="M172" s="316"/>
      <c r="N172" s="271"/>
    </row>
    <row r="173" spans="1:14" ht="16.5" customHeight="1" x14ac:dyDescent="0.25">
      <c r="A173" s="363">
        <v>43573</v>
      </c>
      <c r="B173" s="364" t="s">
        <v>45</v>
      </c>
      <c r="C173" s="364"/>
      <c r="D173" s="364"/>
      <c r="E173" s="364"/>
      <c r="F173" s="364"/>
      <c r="G173" s="364"/>
      <c r="H173" s="364"/>
      <c r="I173" s="302">
        <f t="shared" si="17"/>
        <v>0</v>
      </c>
      <c r="J173" s="315" t="s">
        <v>47</v>
      </c>
      <c r="K173" s="59">
        <f t="shared" si="15"/>
        <v>0</v>
      </c>
      <c r="L173" s="60">
        <f t="shared" si="16"/>
        <v>0</v>
      </c>
      <c r="M173" s="316"/>
      <c r="N173" s="271"/>
    </row>
    <row r="174" spans="1:14" ht="16.5" customHeight="1" thickBot="1" x14ac:dyDescent="0.3">
      <c r="A174" s="365">
        <v>43574</v>
      </c>
      <c r="B174" s="366" t="s">
        <v>45</v>
      </c>
      <c r="C174" s="366"/>
      <c r="D174" s="366"/>
      <c r="E174" s="366"/>
      <c r="F174" s="366"/>
      <c r="G174" s="366"/>
      <c r="H174" s="366"/>
      <c r="I174" s="303">
        <f t="shared" si="17"/>
        <v>0</v>
      </c>
      <c r="J174" s="350" t="s">
        <v>47</v>
      </c>
      <c r="K174" s="64">
        <f t="shared" si="15"/>
        <v>0</v>
      </c>
      <c r="L174" s="65">
        <f t="shared" si="16"/>
        <v>0</v>
      </c>
      <c r="M174" s="329"/>
      <c r="N174" s="272"/>
    </row>
    <row r="175" spans="1:14" ht="16.5" customHeight="1" x14ac:dyDescent="0.25">
      <c r="A175" s="67">
        <v>43577</v>
      </c>
      <c r="B175" s="367" t="s">
        <v>45</v>
      </c>
      <c r="C175" s="367"/>
      <c r="D175" s="367"/>
      <c r="E175" s="367"/>
      <c r="F175" s="367"/>
      <c r="G175" s="367"/>
      <c r="H175" s="367"/>
      <c r="I175" s="368">
        <f t="shared" si="17"/>
        <v>0</v>
      </c>
      <c r="J175" s="378" t="s">
        <v>47</v>
      </c>
      <c r="K175" s="71">
        <f t="shared" si="15"/>
        <v>0</v>
      </c>
      <c r="L175" s="72">
        <f t="shared" si="16"/>
        <v>0</v>
      </c>
      <c r="M175" s="322"/>
      <c r="N175" s="73"/>
    </row>
    <row r="176" spans="1:14" ht="16.5" customHeight="1" x14ac:dyDescent="0.25">
      <c r="A176" s="58">
        <v>43578</v>
      </c>
      <c r="B176" s="289">
        <v>0.3125</v>
      </c>
      <c r="C176" s="289">
        <v>0.60416666666666663</v>
      </c>
      <c r="D176" s="54">
        <f t="shared" ref="D176:D222" si="18">MAX((INT((C176-B176)*1440)/60),0)</f>
        <v>7</v>
      </c>
      <c r="E176" s="290">
        <v>0</v>
      </c>
      <c r="F176" s="290">
        <v>40</v>
      </c>
      <c r="G176" s="290">
        <v>0</v>
      </c>
      <c r="H176" s="290">
        <v>24</v>
      </c>
      <c r="I176" s="302">
        <f t="shared" si="17"/>
        <v>356</v>
      </c>
      <c r="J176" s="292"/>
      <c r="K176" s="59">
        <f t="shared" si="15"/>
        <v>1</v>
      </c>
      <c r="L176" s="60">
        <f t="shared" si="16"/>
        <v>5.9333333333333336</v>
      </c>
      <c r="M176" s="293"/>
      <c r="N176" s="61"/>
    </row>
    <row r="177" spans="1:14" ht="16.5" customHeight="1" x14ac:dyDescent="0.25">
      <c r="A177" s="58">
        <v>43579</v>
      </c>
      <c r="B177" s="289">
        <v>0.3125</v>
      </c>
      <c r="C177" s="289">
        <v>0.60416666666666663</v>
      </c>
      <c r="D177" s="54">
        <f t="shared" si="18"/>
        <v>7</v>
      </c>
      <c r="E177" s="290">
        <v>0</v>
      </c>
      <c r="F177" s="290">
        <v>40</v>
      </c>
      <c r="G177" s="290">
        <v>0</v>
      </c>
      <c r="H177" s="290">
        <v>24</v>
      </c>
      <c r="I177" s="302">
        <f t="shared" si="17"/>
        <v>356</v>
      </c>
      <c r="J177" s="292"/>
      <c r="K177" s="59">
        <f t="shared" si="15"/>
        <v>1</v>
      </c>
      <c r="L177" s="60">
        <f t="shared" si="16"/>
        <v>5.9333333333333336</v>
      </c>
      <c r="M177" s="293"/>
      <c r="N177" s="61"/>
    </row>
    <row r="178" spans="1:14" ht="16.5" customHeight="1" x14ac:dyDescent="0.25">
      <c r="A178" s="58">
        <v>43580</v>
      </c>
      <c r="B178" s="289">
        <v>0.3125</v>
      </c>
      <c r="C178" s="289">
        <v>0.60416666666666663</v>
      </c>
      <c r="D178" s="54">
        <f t="shared" si="18"/>
        <v>7</v>
      </c>
      <c r="E178" s="290">
        <v>0</v>
      </c>
      <c r="F178" s="290">
        <v>40</v>
      </c>
      <c r="G178" s="290">
        <v>0</v>
      </c>
      <c r="H178" s="290">
        <v>24</v>
      </c>
      <c r="I178" s="302">
        <f t="shared" si="17"/>
        <v>356</v>
      </c>
      <c r="J178" s="292"/>
      <c r="K178" s="59">
        <f t="shared" si="15"/>
        <v>1</v>
      </c>
      <c r="L178" s="60">
        <f t="shared" si="16"/>
        <v>5.9333333333333336</v>
      </c>
      <c r="M178" s="293"/>
      <c r="N178" s="61"/>
    </row>
    <row r="179" spans="1:14" ht="16.5" customHeight="1" thickBot="1" x14ac:dyDescent="0.3">
      <c r="A179" s="62">
        <v>43581</v>
      </c>
      <c r="B179" s="294">
        <v>0.3125</v>
      </c>
      <c r="C179" s="294">
        <v>0.60416666666666663</v>
      </c>
      <c r="D179" s="63">
        <f t="shared" si="18"/>
        <v>7</v>
      </c>
      <c r="E179" s="295">
        <v>0</v>
      </c>
      <c r="F179" s="295">
        <v>40</v>
      </c>
      <c r="G179" s="295">
        <v>0</v>
      </c>
      <c r="H179" s="295">
        <v>24</v>
      </c>
      <c r="I179" s="303">
        <f t="shared" si="17"/>
        <v>356</v>
      </c>
      <c r="J179" s="297"/>
      <c r="K179" s="64">
        <f t="shared" si="15"/>
        <v>1</v>
      </c>
      <c r="L179" s="65">
        <f t="shared" si="16"/>
        <v>5.9333333333333336</v>
      </c>
      <c r="M179" s="298"/>
      <c r="N179" s="66"/>
    </row>
    <row r="180" spans="1:14" ht="16.5" customHeight="1" x14ac:dyDescent="0.25">
      <c r="A180" s="53">
        <v>43584</v>
      </c>
      <c r="B180" s="307">
        <v>0.3125</v>
      </c>
      <c r="C180" s="307">
        <v>0.60416666666666663</v>
      </c>
      <c r="D180" s="174">
        <f t="shared" si="18"/>
        <v>7</v>
      </c>
      <c r="E180" s="310">
        <v>0</v>
      </c>
      <c r="F180" s="310">
        <v>40</v>
      </c>
      <c r="G180" s="310">
        <v>0</v>
      </c>
      <c r="H180" s="310">
        <v>24</v>
      </c>
      <c r="I180" s="355">
        <f t="shared" si="17"/>
        <v>356</v>
      </c>
      <c r="J180" s="312"/>
      <c r="K180" s="55">
        <f t="shared" si="15"/>
        <v>1</v>
      </c>
      <c r="L180" s="56">
        <f t="shared" si="16"/>
        <v>5.9333333333333336</v>
      </c>
      <c r="M180" s="313"/>
      <c r="N180" s="57"/>
    </row>
    <row r="181" spans="1:14" ht="16.5" customHeight="1" x14ac:dyDescent="0.25">
      <c r="A181" s="58">
        <v>43585</v>
      </c>
      <c r="B181" s="289">
        <v>0.3125</v>
      </c>
      <c r="C181" s="289">
        <v>0.60416666666666663</v>
      </c>
      <c r="D181" s="54">
        <f t="shared" si="18"/>
        <v>7</v>
      </c>
      <c r="E181" s="290">
        <v>0</v>
      </c>
      <c r="F181" s="290">
        <v>40</v>
      </c>
      <c r="G181" s="290">
        <v>0</v>
      </c>
      <c r="H181" s="290">
        <v>24</v>
      </c>
      <c r="I181" s="302">
        <f t="shared" si="17"/>
        <v>356</v>
      </c>
      <c r="J181" s="292"/>
      <c r="K181" s="59">
        <f t="shared" si="15"/>
        <v>1</v>
      </c>
      <c r="L181" s="60">
        <f t="shared" si="16"/>
        <v>5.9333333333333336</v>
      </c>
      <c r="M181" s="293"/>
      <c r="N181" s="61"/>
    </row>
    <row r="182" spans="1:14" ht="16.5" customHeight="1" x14ac:dyDescent="0.25">
      <c r="A182" s="176">
        <v>43586</v>
      </c>
      <c r="B182" s="289">
        <v>0.3125</v>
      </c>
      <c r="C182" s="289">
        <v>0.60416666666666663</v>
      </c>
      <c r="D182" s="177">
        <f t="shared" si="18"/>
        <v>7</v>
      </c>
      <c r="E182" s="290">
        <v>0</v>
      </c>
      <c r="F182" s="290">
        <v>40</v>
      </c>
      <c r="G182" s="290">
        <v>0</v>
      </c>
      <c r="H182" s="290">
        <v>24</v>
      </c>
      <c r="I182" s="369">
        <f t="shared" si="17"/>
        <v>356</v>
      </c>
      <c r="J182" s="292"/>
      <c r="K182" s="178">
        <f t="shared" si="15"/>
        <v>1</v>
      </c>
      <c r="L182" s="179">
        <f t="shared" si="16"/>
        <v>5.9333333333333336</v>
      </c>
      <c r="M182" s="293"/>
      <c r="N182" s="180"/>
    </row>
    <row r="183" spans="1:14" ht="16.5" customHeight="1" x14ac:dyDescent="0.25">
      <c r="A183" s="176">
        <v>43587</v>
      </c>
      <c r="B183" s="289">
        <v>0.3125</v>
      </c>
      <c r="C183" s="289">
        <v>0.60416666666666663</v>
      </c>
      <c r="D183" s="177">
        <f t="shared" si="18"/>
        <v>7</v>
      </c>
      <c r="E183" s="290">
        <v>0</v>
      </c>
      <c r="F183" s="290">
        <v>40</v>
      </c>
      <c r="G183" s="290">
        <v>0</v>
      </c>
      <c r="H183" s="290">
        <v>24</v>
      </c>
      <c r="I183" s="369">
        <f t="shared" si="17"/>
        <v>356</v>
      </c>
      <c r="J183" s="292"/>
      <c r="K183" s="178">
        <f t="shared" si="15"/>
        <v>1</v>
      </c>
      <c r="L183" s="179">
        <f t="shared" si="16"/>
        <v>5.9333333333333336</v>
      </c>
      <c r="M183" s="293"/>
      <c r="N183" s="180"/>
    </row>
    <row r="184" spans="1:14" ht="16.5" customHeight="1" thickBot="1" x14ac:dyDescent="0.3">
      <c r="A184" s="181">
        <v>43588</v>
      </c>
      <c r="B184" s="294">
        <v>0.3125</v>
      </c>
      <c r="C184" s="294">
        <v>0.60416666666666663</v>
      </c>
      <c r="D184" s="182">
        <f t="shared" si="18"/>
        <v>7</v>
      </c>
      <c r="E184" s="295">
        <v>0</v>
      </c>
      <c r="F184" s="295">
        <v>40</v>
      </c>
      <c r="G184" s="295">
        <v>0</v>
      </c>
      <c r="H184" s="295">
        <v>24</v>
      </c>
      <c r="I184" s="370">
        <f t="shared" si="17"/>
        <v>356</v>
      </c>
      <c r="J184" s="297"/>
      <c r="K184" s="183">
        <f t="shared" si="15"/>
        <v>1</v>
      </c>
      <c r="L184" s="184">
        <f t="shared" si="16"/>
        <v>5.9333333333333336</v>
      </c>
      <c r="M184" s="298"/>
      <c r="N184" s="185"/>
    </row>
    <row r="185" spans="1:14" ht="16.5" customHeight="1" x14ac:dyDescent="0.25">
      <c r="A185" s="186">
        <v>43591</v>
      </c>
      <c r="B185" s="318">
        <v>0.3125</v>
      </c>
      <c r="C185" s="318">
        <v>0.60416666666666663</v>
      </c>
      <c r="D185" s="177">
        <f t="shared" si="18"/>
        <v>7</v>
      </c>
      <c r="E185" s="320">
        <v>0</v>
      </c>
      <c r="F185" s="320">
        <v>40</v>
      </c>
      <c r="G185" s="320">
        <v>0</v>
      </c>
      <c r="H185" s="320">
        <v>24</v>
      </c>
      <c r="I185" s="369">
        <f t="shared" si="17"/>
        <v>356</v>
      </c>
      <c r="J185" s="378"/>
      <c r="K185" s="187">
        <f t="shared" si="15"/>
        <v>1</v>
      </c>
      <c r="L185" s="188">
        <f t="shared" si="16"/>
        <v>5.9333333333333336</v>
      </c>
      <c r="M185" s="322"/>
      <c r="N185" s="189"/>
    </row>
    <row r="186" spans="1:14" ht="16.5" customHeight="1" x14ac:dyDescent="0.25">
      <c r="A186" s="176">
        <v>43592</v>
      </c>
      <c r="B186" s="289">
        <v>0.3125</v>
      </c>
      <c r="C186" s="289">
        <v>0.60416666666666663</v>
      </c>
      <c r="D186" s="177">
        <f t="shared" si="18"/>
        <v>7</v>
      </c>
      <c r="E186" s="290">
        <v>0</v>
      </c>
      <c r="F186" s="290">
        <v>40</v>
      </c>
      <c r="G186" s="290">
        <v>0</v>
      </c>
      <c r="H186" s="290">
        <v>24</v>
      </c>
      <c r="I186" s="369">
        <f t="shared" si="17"/>
        <v>356</v>
      </c>
      <c r="J186" s="292"/>
      <c r="K186" s="178">
        <f t="shared" si="15"/>
        <v>1</v>
      </c>
      <c r="L186" s="179">
        <f t="shared" si="16"/>
        <v>5.9333333333333336</v>
      </c>
      <c r="M186" s="293"/>
      <c r="N186" s="180"/>
    </row>
    <row r="187" spans="1:14" ht="16.5" customHeight="1" x14ac:dyDescent="0.25">
      <c r="A187" s="176">
        <v>43593</v>
      </c>
      <c r="B187" s="289">
        <v>0.3125</v>
      </c>
      <c r="C187" s="289">
        <v>0.60416666666666663</v>
      </c>
      <c r="D187" s="177">
        <f t="shared" si="18"/>
        <v>7</v>
      </c>
      <c r="E187" s="290">
        <v>0</v>
      </c>
      <c r="F187" s="290">
        <v>40</v>
      </c>
      <c r="G187" s="290">
        <v>0</v>
      </c>
      <c r="H187" s="290">
        <v>24</v>
      </c>
      <c r="I187" s="369">
        <f t="shared" si="17"/>
        <v>356</v>
      </c>
      <c r="J187" s="292"/>
      <c r="K187" s="178">
        <f t="shared" si="15"/>
        <v>1</v>
      </c>
      <c r="L187" s="179">
        <f t="shared" si="16"/>
        <v>5.9333333333333336</v>
      </c>
      <c r="M187" s="293"/>
      <c r="N187" s="180"/>
    </row>
    <row r="188" spans="1:14" ht="16.5" customHeight="1" x14ac:dyDescent="0.25">
      <c r="A188" s="176">
        <v>43594</v>
      </c>
      <c r="B188" s="289">
        <v>0.3125</v>
      </c>
      <c r="C188" s="289">
        <v>0.60416666666666663</v>
      </c>
      <c r="D188" s="177">
        <f t="shared" si="18"/>
        <v>7</v>
      </c>
      <c r="E188" s="290">
        <v>0</v>
      </c>
      <c r="F188" s="290">
        <v>40</v>
      </c>
      <c r="G188" s="290">
        <v>0</v>
      </c>
      <c r="H188" s="290">
        <v>24</v>
      </c>
      <c r="I188" s="369">
        <f t="shared" si="17"/>
        <v>356</v>
      </c>
      <c r="J188" s="292"/>
      <c r="K188" s="178">
        <f t="shared" si="15"/>
        <v>1</v>
      </c>
      <c r="L188" s="179">
        <f t="shared" si="16"/>
        <v>5.9333333333333336</v>
      </c>
      <c r="M188" s="293"/>
      <c r="N188" s="180"/>
    </row>
    <row r="189" spans="1:14" ht="16.5" customHeight="1" thickBot="1" x14ac:dyDescent="0.3">
      <c r="A189" s="181">
        <v>43595</v>
      </c>
      <c r="B189" s="294">
        <v>0.3125</v>
      </c>
      <c r="C189" s="294">
        <v>0.60416666666666663</v>
      </c>
      <c r="D189" s="182">
        <f t="shared" si="18"/>
        <v>7</v>
      </c>
      <c r="E189" s="295">
        <v>0</v>
      </c>
      <c r="F189" s="295">
        <v>40</v>
      </c>
      <c r="G189" s="295">
        <v>0</v>
      </c>
      <c r="H189" s="295">
        <v>24</v>
      </c>
      <c r="I189" s="370">
        <f t="shared" si="17"/>
        <v>356</v>
      </c>
      <c r="J189" s="297"/>
      <c r="K189" s="183">
        <f t="shared" si="15"/>
        <v>1</v>
      </c>
      <c r="L189" s="184">
        <f t="shared" si="16"/>
        <v>5.9333333333333336</v>
      </c>
      <c r="M189" s="298"/>
      <c r="N189" s="185"/>
    </row>
    <row r="190" spans="1:14" ht="16.5" customHeight="1" x14ac:dyDescent="0.25">
      <c r="A190" s="190">
        <v>43598</v>
      </c>
      <c r="B190" s="318">
        <v>0.3125</v>
      </c>
      <c r="C190" s="318">
        <v>0.60416666666666663</v>
      </c>
      <c r="D190" s="177">
        <f t="shared" si="18"/>
        <v>7</v>
      </c>
      <c r="E190" s="320">
        <v>0</v>
      </c>
      <c r="F190" s="320">
        <v>40</v>
      </c>
      <c r="G190" s="320">
        <v>0</v>
      </c>
      <c r="H190" s="320">
        <v>24</v>
      </c>
      <c r="I190" s="369">
        <f t="shared" si="17"/>
        <v>356</v>
      </c>
      <c r="J190" s="378"/>
      <c r="K190" s="191">
        <f t="shared" si="15"/>
        <v>1</v>
      </c>
      <c r="L190" s="192">
        <f t="shared" si="16"/>
        <v>5.9333333333333336</v>
      </c>
      <c r="M190" s="322"/>
      <c r="N190" s="193"/>
    </row>
    <row r="191" spans="1:14" ht="16.5" customHeight="1" x14ac:dyDescent="0.25">
      <c r="A191" s="176">
        <v>43599</v>
      </c>
      <c r="B191" s="289">
        <v>0.3125</v>
      </c>
      <c r="C191" s="289">
        <v>0.60416666666666663</v>
      </c>
      <c r="D191" s="177">
        <f t="shared" si="18"/>
        <v>7</v>
      </c>
      <c r="E191" s="290">
        <v>0</v>
      </c>
      <c r="F191" s="290">
        <v>40</v>
      </c>
      <c r="G191" s="290">
        <v>0</v>
      </c>
      <c r="H191" s="290">
        <v>24</v>
      </c>
      <c r="I191" s="369">
        <f t="shared" si="17"/>
        <v>356</v>
      </c>
      <c r="J191" s="292"/>
      <c r="K191" s="178">
        <f t="shared" si="15"/>
        <v>1</v>
      </c>
      <c r="L191" s="179">
        <f t="shared" si="16"/>
        <v>5.9333333333333336</v>
      </c>
      <c r="M191" s="293"/>
      <c r="N191" s="180"/>
    </row>
    <row r="192" spans="1:14" ht="16.5" customHeight="1" x14ac:dyDescent="0.25">
      <c r="A192" s="176">
        <v>43600</v>
      </c>
      <c r="B192" s="289">
        <v>0.3125</v>
      </c>
      <c r="C192" s="289">
        <v>0.60416666666666663</v>
      </c>
      <c r="D192" s="177">
        <f t="shared" si="18"/>
        <v>7</v>
      </c>
      <c r="E192" s="290">
        <v>0</v>
      </c>
      <c r="F192" s="290">
        <v>40</v>
      </c>
      <c r="G192" s="290">
        <v>0</v>
      </c>
      <c r="H192" s="290">
        <v>24</v>
      </c>
      <c r="I192" s="369">
        <f t="shared" si="17"/>
        <v>356</v>
      </c>
      <c r="J192" s="292"/>
      <c r="K192" s="178">
        <f t="shared" si="15"/>
        <v>1</v>
      </c>
      <c r="L192" s="179">
        <f t="shared" si="16"/>
        <v>5.9333333333333336</v>
      </c>
      <c r="M192" s="293"/>
      <c r="N192" s="180"/>
    </row>
    <row r="193" spans="1:14" ht="16.5" customHeight="1" x14ac:dyDescent="0.25">
      <c r="A193" s="176">
        <v>43601</v>
      </c>
      <c r="B193" s="289">
        <v>0.3125</v>
      </c>
      <c r="C193" s="289">
        <v>0.60416666666666663</v>
      </c>
      <c r="D193" s="177">
        <f t="shared" si="18"/>
        <v>7</v>
      </c>
      <c r="E193" s="290">
        <v>0</v>
      </c>
      <c r="F193" s="290">
        <v>40</v>
      </c>
      <c r="G193" s="290">
        <v>0</v>
      </c>
      <c r="H193" s="290">
        <v>24</v>
      </c>
      <c r="I193" s="369">
        <f t="shared" si="17"/>
        <v>356</v>
      </c>
      <c r="J193" s="292"/>
      <c r="K193" s="178">
        <f t="shared" si="15"/>
        <v>1</v>
      </c>
      <c r="L193" s="179">
        <f t="shared" si="16"/>
        <v>5.9333333333333336</v>
      </c>
      <c r="M193" s="293"/>
      <c r="N193" s="180"/>
    </row>
    <row r="194" spans="1:14" ht="16.5" customHeight="1" thickBot="1" x14ac:dyDescent="0.3">
      <c r="A194" s="181">
        <v>43602</v>
      </c>
      <c r="B194" s="294">
        <v>0.3125</v>
      </c>
      <c r="C194" s="294">
        <v>0.60416666666666663</v>
      </c>
      <c r="D194" s="182">
        <f t="shared" si="18"/>
        <v>7</v>
      </c>
      <c r="E194" s="295">
        <v>0</v>
      </c>
      <c r="F194" s="295">
        <v>40</v>
      </c>
      <c r="G194" s="295">
        <v>0</v>
      </c>
      <c r="H194" s="295">
        <v>24</v>
      </c>
      <c r="I194" s="370">
        <f t="shared" si="17"/>
        <v>356</v>
      </c>
      <c r="J194" s="297"/>
      <c r="K194" s="183">
        <f t="shared" si="15"/>
        <v>1</v>
      </c>
      <c r="L194" s="184">
        <f t="shared" si="16"/>
        <v>5.9333333333333336</v>
      </c>
      <c r="M194" s="298"/>
      <c r="N194" s="185"/>
    </row>
    <row r="195" spans="1:14" ht="16.5" customHeight="1" x14ac:dyDescent="0.25">
      <c r="A195" s="186">
        <v>43605</v>
      </c>
      <c r="B195" s="318">
        <v>0.3125</v>
      </c>
      <c r="C195" s="318">
        <v>0.60416666666666663</v>
      </c>
      <c r="D195" s="177">
        <f t="shared" si="18"/>
        <v>7</v>
      </c>
      <c r="E195" s="320">
        <v>0</v>
      </c>
      <c r="F195" s="320">
        <v>40</v>
      </c>
      <c r="G195" s="320">
        <v>0</v>
      </c>
      <c r="H195" s="320">
        <v>24</v>
      </c>
      <c r="I195" s="369">
        <f t="shared" si="17"/>
        <v>356</v>
      </c>
      <c r="J195" s="378"/>
      <c r="K195" s="187">
        <f t="shared" si="15"/>
        <v>1</v>
      </c>
      <c r="L195" s="188">
        <f t="shared" si="16"/>
        <v>5.9333333333333336</v>
      </c>
      <c r="M195" s="322"/>
      <c r="N195" s="189"/>
    </row>
    <row r="196" spans="1:14" ht="16.5" customHeight="1" x14ac:dyDescent="0.25">
      <c r="A196" s="176">
        <v>43606</v>
      </c>
      <c r="B196" s="289">
        <v>0.3125</v>
      </c>
      <c r="C196" s="289">
        <v>0.60416666666666663</v>
      </c>
      <c r="D196" s="177">
        <f t="shared" si="18"/>
        <v>7</v>
      </c>
      <c r="E196" s="290">
        <v>0</v>
      </c>
      <c r="F196" s="290">
        <v>40</v>
      </c>
      <c r="G196" s="290">
        <v>0</v>
      </c>
      <c r="H196" s="290">
        <v>24</v>
      </c>
      <c r="I196" s="369">
        <f t="shared" si="17"/>
        <v>356</v>
      </c>
      <c r="J196" s="292"/>
      <c r="K196" s="178">
        <f t="shared" si="15"/>
        <v>1</v>
      </c>
      <c r="L196" s="179">
        <f t="shared" si="16"/>
        <v>5.9333333333333336</v>
      </c>
      <c r="M196" s="293"/>
      <c r="N196" s="180"/>
    </row>
    <row r="197" spans="1:14" ht="16.5" customHeight="1" x14ac:dyDescent="0.25">
      <c r="A197" s="176">
        <v>43607</v>
      </c>
      <c r="B197" s="289">
        <v>0.3125</v>
      </c>
      <c r="C197" s="289">
        <v>0.60416666666666663</v>
      </c>
      <c r="D197" s="177">
        <f t="shared" si="18"/>
        <v>7</v>
      </c>
      <c r="E197" s="290">
        <v>0</v>
      </c>
      <c r="F197" s="290">
        <v>40</v>
      </c>
      <c r="G197" s="290">
        <v>0</v>
      </c>
      <c r="H197" s="290">
        <v>24</v>
      </c>
      <c r="I197" s="369">
        <f t="shared" si="17"/>
        <v>356</v>
      </c>
      <c r="J197" s="292"/>
      <c r="K197" s="178">
        <f t="shared" si="15"/>
        <v>1</v>
      </c>
      <c r="L197" s="179">
        <f t="shared" si="16"/>
        <v>5.9333333333333336</v>
      </c>
      <c r="M197" s="293"/>
      <c r="N197" s="180"/>
    </row>
    <row r="198" spans="1:14" ht="16.5" customHeight="1" x14ac:dyDescent="0.25">
      <c r="A198" s="176">
        <v>43608</v>
      </c>
      <c r="B198" s="289">
        <v>0.3125</v>
      </c>
      <c r="C198" s="289">
        <v>0.60416666666666663</v>
      </c>
      <c r="D198" s="177">
        <f t="shared" si="18"/>
        <v>7</v>
      </c>
      <c r="E198" s="290">
        <v>0</v>
      </c>
      <c r="F198" s="290">
        <v>40</v>
      </c>
      <c r="G198" s="290">
        <v>0</v>
      </c>
      <c r="H198" s="290">
        <v>24</v>
      </c>
      <c r="I198" s="369">
        <f t="shared" si="17"/>
        <v>356</v>
      </c>
      <c r="J198" s="292"/>
      <c r="K198" s="178">
        <f t="shared" si="15"/>
        <v>1</v>
      </c>
      <c r="L198" s="179">
        <f t="shared" si="16"/>
        <v>5.9333333333333336</v>
      </c>
      <c r="M198" s="293"/>
      <c r="N198" s="180"/>
    </row>
    <row r="199" spans="1:14" ht="16.5" customHeight="1" thickBot="1" x14ac:dyDescent="0.3">
      <c r="A199" s="181">
        <v>43609</v>
      </c>
      <c r="B199" s="294">
        <v>0.3125</v>
      </c>
      <c r="C199" s="294">
        <v>0.60416666666666663</v>
      </c>
      <c r="D199" s="182">
        <f t="shared" si="18"/>
        <v>7</v>
      </c>
      <c r="E199" s="295">
        <v>0</v>
      </c>
      <c r="F199" s="295">
        <v>40</v>
      </c>
      <c r="G199" s="295">
        <v>0</v>
      </c>
      <c r="H199" s="295">
        <v>24</v>
      </c>
      <c r="I199" s="370">
        <f t="shared" si="17"/>
        <v>356</v>
      </c>
      <c r="J199" s="297"/>
      <c r="K199" s="183">
        <f t="shared" si="15"/>
        <v>1</v>
      </c>
      <c r="L199" s="184">
        <f t="shared" si="16"/>
        <v>5.9333333333333336</v>
      </c>
      <c r="M199" s="298"/>
      <c r="N199" s="185"/>
    </row>
    <row r="200" spans="1:14" s="205" customFormat="1" ht="16.5" customHeight="1" x14ac:dyDescent="0.25">
      <c r="A200" s="186">
        <v>43612</v>
      </c>
      <c r="B200" s="194" t="s">
        <v>10</v>
      </c>
      <c r="C200" s="195"/>
      <c r="D200" s="196"/>
      <c r="E200" s="228"/>
      <c r="F200" s="228"/>
      <c r="G200" s="228"/>
      <c r="H200" s="228"/>
      <c r="I200" s="233"/>
      <c r="J200" s="215" t="s">
        <v>70</v>
      </c>
      <c r="K200" s="187">
        <f t="shared" si="15"/>
        <v>0</v>
      </c>
      <c r="L200" s="188">
        <f t="shared" si="16"/>
        <v>0</v>
      </c>
      <c r="M200" s="220"/>
      <c r="N200" s="189"/>
    </row>
    <row r="201" spans="1:14" ht="16.5" customHeight="1" x14ac:dyDescent="0.25">
      <c r="A201" s="176">
        <v>43613</v>
      </c>
      <c r="B201" s="289">
        <v>0.3125</v>
      </c>
      <c r="C201" s="289">
        <v>0.60416666666666663</v>
      </c>
      <c r="D201" s="177">
        <f t="shared" si="18"/>
        <v>7</v>
      </c>
      <c r="E201" s="290">
        <v>0</v>
      </c>
      <c r="F201" s="290">
        <v>40</v>
      </c>
      <c r="G201" s="290">
        <v>0</v>
      </c>
      <c r="H201" s="290">
        <v>24</v>
      </c>
      <c r="I201" s="369">
        <f t="shared" si="17"/>
        <v>356</v>
      </c>
      <c r="J201" s="292"/>
      <c r="K201" s="178">
        <f t="shared" si="15"/>
        <v>1</v>
      </c>
      <c r="L201" s="179">
        <f t="shared" si="16"/>
        <v>5.9333333333333336</v>
      </c>
      <c r="M201" s="293"/>
      <c r="N201" s="180"/>
    </row>
    <row r="202" spans="1:14" ht="16.5" customHeight="1" x14ac:dyDescent="0.25">
      <c r="A202" s="176">
        <v>43614</v>
      </c>
      <c r="B202" s="289">
        <v>0.3125</v>
      </c>
      <c r="C202" s="289">
        <v>0.60416666666666663</v>
      </c>
      <c r="D202" s="177">
        <f t="shared" si="18"/>
        <v>7</v>
      </c>
      <c r="E202" s="290">
        <v>0</v>
      </c>
      <c r="F202" s="290">
        <v>40</v>
      </c>
      <c r="G202" s="290">
        <v>0</v>
      </c>
      <c r="H202" s="290">
        <v>24</v>
      </c>
      <c r="I202" s="369">
        <f t="shared" si="17"/>
        <v>356</v>
      </c>
      <c r="J202" s="292"/>
      <c r="K202" s="178">
        <f t="shared" ref="K202:K224" si="19">IF(I202+M202&gt;0,1,0)</f>
        <v>1</v>
      </c>
      <c r="L202" s="179">
        <f t="shared" si="16"/>
        <v>5.9333333333333336</v>
      </c>
      <c r="M202" s="293"/>
      <c r="N202" s="180"/>
    </row>
    <row r="203" spans="1:14" ht="16.5" customHeight="1" x14ac:dyDescent="0.25">
      <c r="A203" s="176">
        <v>43615</v>
      </c>
      <c r="B203" s="289">
        <v>0.3125</v>
      </c>
      <c r="C203" s="289">
        <v>0.60416666666666663</v>
      </c>
      <c r="D203" s="177">
        <f t="shared" si="18"/>
        <v>7</v>
      </c>
      <c r="E203" s="290">
        <v>0</v>
      </c>
      <c r="F203" s="290">
        <v>40</v>
      </c>
      <c r="G203" s="290">
        <v>0</v>
      </c>
      <c r="H203" s="290">
        <v>24</v>
      </c>
      <c r="I203" s="369">
        <f t="shared" si="17"/>
        <v>356</v>
      </c>
      <c r="J203" s="292"/>
      <c r="K203" s="178">
        <f t="shared" si="19"/>
        <v>1</v>
      </c>
      <c r="L203" s="179">
        <f t="shared" si="16"/>
        <v>5.9333333333333336</v>
      </c>
      <c r="M203" s="293"/>
      <c r="N203" s="180"/>
    </row>
    <row r="204" spans="1:14" ht="16.5" customHeight="1" thickBot="1" x14ac:dyDescent="0.3">
      <c r="A204" s="181">
        <v>43616</v>
      </c>
      <c r="B204" s="294">
        <v>0.3125</v>
      </c>
      <c r="C204" s="294">
        <v>0.60416666666666663</v>
      </c>
      <c r="D204" s="182">
        <f t="shared" si="18"/>
        <v>7</v>
      </c>
      <c r="E204" s="295">
        <v>0</v>
      </c>
      <c r="F204" s="295">
        <v>40</v>
      </c>
      <c r="G204" s="295">
        <v>0</v>
      </c>
      <c r="H204" s="295">
        <v>24</v>
      </c>
      <c r="I204" s="370">
        <f t="shared" si="17"/>
        <v>356</v>
      </c>
      <c r="J204" s="297"/>
      <c r="K204" s="183">
        <f t="shared" si="19"/>
        <v>1</v>
      </c>
      <c r="L204" s="184">
        <f t="shared" si="16"/>
        <v>5.9333333333333336</v>
      </c>
      <c r="M204" s="298"/>
      <c r="N204" s="185"/>
    </row>
    <row r="205" spans="1:14" ht="16.5" customHeight="1" x14ac:dyDescent="0.25">
      <c r="A205" s="84">
        <v>43619</v>
      </c>
      <c r="B205" s="307">
        <v>0.3125</v>
      </c>
      <c r="C205" s="307">
        <v>0.60416666666666663</v>
      </c>
      <c r="D205" s="197">
        <f t="shared" si="18"/>
        <v>7</v>
      </c>
      <c r="E205" s="310">
        <v>0</v>
      </c>
      <c r="F205" s="310">
        <v>40</v>
      </c>
      <c r="G205" s="310">
        <v>0</v>
      </c>
      <c r="H205" s="310">
        <v>24</v>
      </c>
      <c r="I205" s="371">
        <f t="shared" si="17"/>
        <v>356</v>
      </c>
      <c r="J205" s="312"/>
      <c r="K205" s="85">
        <f t="shared" si="19"/>
        <v>1</v>
      </c>
      <c r="L205" s="86">
        <f t="shared" si="16"/>
        <v>5.9333333333333336</v>
      </c>
      <c r="M205" s="313"/>
      <c r="N205" s="87"/>
    </row>
    <row r="206" spans="1:14" ht="16.5" customHeight="1" x14ac:dyDescent="0.25">
      <c r="A206" s="74">
        <v>43620</v>
      </c>
      <c r="B206" s="289">
        <v>0.3125</v>
      </c>
      <c r="C206" s="289">
        <v>0.60416666666666663</v>
      </c>
      <c r="D206" s="198">
        <f t="shared" si="18"/>
        <v>7</v>
      </c>
      <c r="E206" s="290">
        <v>0</v>
      </c>
      <c r="F206" s="290">
        <v>40</v>
      </c>
      <c r="G206" s="290">
        <v>0</v>
      </c>
      <c r="H206" s="290">
        <v>24</v>
      </c>
      <c r="I206" s="372">
        <f t="shared" si="17"/>
        <v>356</v>
      </c>
      <c r="J206" s="292"/>
      <c r="K206" s="76">
        <f t="shared" si="19"/>
        <v>1</v>
      </c>
      <c r="L206" s="77">
        <f t="shared" ref="L206:L222" si="20">I206/60</f>
        <v>5.9333333333333336</v>
      </c>
      <c r="M206" s="293"/>
      <c r="N206" s="78"/>
    </row>
    <row r="207" spans="1:14" ht="16.5" customHeight="1" x14ac:dyDescent="0.25">
      <c r="A207" s="74">
        <v>43621</v>
      </c>
      <c r="B207" s="289">
        <v>0.3125</v>
      </c>
      <c r="C207" s="289">
        <v>0.60416666666666663</v>
      </c>
      <c r="D207" s="198">
        <f t="shared" si="18"/>
        <v>7</v>
      </c>
      <c r="E207" s="290">
        <v>0</v>
      </c>
      <c r="F207" s="290">
        <v>40</v>
      </c>
      <c r="G207" s="290">
        <v>0</v>
      </c>
      <c r="H207" s="290">
        <v>24</v>
      </c>
      <c r="I207" s="372">
        <f t="shared" si="17"/>
        <v>356</v>
      </c>
      <c r="J207" s="292"/>
      <c r="K207" s="76">
        <f t="shared" si="19"/>
        <v>1</v>
      </c>
      <c r="L207" s="77">
        <f t="shared" si="20"/>
        <v>5.9333333333333336</v>
      </c>
      <c r="M207" s="293"/>
      <c r="N207" s="78"/>
    </row>
    <row r="208" spans="1:14" ht="16.5" customHeight="1" x14ac:dyDescent="0.25">
      <c r="A208" s="74">
        <v>43622</v>
      </c>
      <c r="B208" s="289">
        <v>0.3125</v>
      </c>
      <c r="C208" s="289">
        <v>0.60416666666666663</v>
      </c>
      <c r="D208" s="198">
        <f t="shared" si="18"/>
        <v>7</v>
      </c>
      <c r="E208" s="290">
        <v>0</v>
      </c>
      <c r="F208" s="290">
        <v>40</v>
      </c>
      <c r="G208" s="290">
        <v>0</v>
      </c>
      <c r="H208" s="290">
        <v>24</v>
      </c>
      <c r="I208" s="372">
        <f t="shared" si="17"/>
        <v>356</v>
      </c>
      <c r="J208" s="292"/>
      <c r="K208" s="76">
        <f t="shared" si="19"/>
        <v>1</v>
      </c>
      <c r="L208" s="77">
        <f t="shared" si="20"/>
        <v>5.9333333333333336</v>
      </c>
      <c r="M208" s="293"/>
      <c r="N208" s="78"/>
    </row>
    <row r="209" spans="1:14" ht="16.5" customHeight="1" thickBot="1" x14ac:dyDescent="0.3">
      <c r="A209" s="79">
        <v>43623</v>
      </c>
      <c r="B209" s="294">
        <v>0.3125</v>
      </c>
      <c r="C209" s="294">
        <v>0.60416666666666663</v>
      </c>
      <c r="D209" s="80">
        <f t="shared" si="18"/>
        <v>7</v>
      </c>
      <c r="E209" s="295">
        <v>0</v>
      </c>
      <c r="F209" s="295">
        <v>40</v>
      </c>
      <c r="G209" s="295">
        <v>0</v>
      </c>
      <c r="H209" s="295">
        <v>24</v>
      </c>
      <c r="I209" s="305">
        <f t="shared" si="17"/>
        <v>356</v>
      </c>
      <c r="J209" s="297"/>
      <c r="K209" s="81">
        <f t="shared" si="19"/>
        <v>1</v>
      </c>
      <c r="L209" s="82">
        <f t="shared" si="20"/>
        <v>5.9333333333333336</v>
      </c>
      <c r="M209" s="298"/>
      <c r="N209" s="83"/>
    </row>
    <row r="210" spans="1:14" ht="16.5" customHeight="1" x14ac:dyDescent="0.25">
      <c r="A210" s="84">
        <v>43626</v>
      </c>
      <c r="B210" s="307">
        <v>0.3125</v>
      </c>
      <c r="C210" s="307">
        <v>0.60416666666666663</v>
      </c>
      <c r="D210" s="197">
        <f t="shared" si="18"/>
        <v>7</v>
      </c>
      <c r="E210" s="310">
        <v>0</v>
      </c>
      <c r="F210" s="310">
        <v>40</v>
      </c>
      <c r="G210" s="310">
        <v>0</v>
      </c>
      <c r="H210" s="310">
        <v>24</v>
      </c>
      <c r="I210" s="371">
        <f t="shared" si="17"/>
        <v>356</v>
      </c>
      <c r="J210" s="312"/>
      <c r="K210" s="85">
        <f t="shared" si="19"/>
        <v>1</v>
      </c>
      <c r="L210" s="86">
        <f t="shared" si="20"/>
        <v>5.9333333333333336</v>
      </c>
      <c r="M210" s="313"/>
      <c r="N210" s="87"/>
    </row>
    <row r="211" spans="1:14" ht="16.5" customHeight="1" x14ac:dyDescent="0.25">
      <c r="A211" s="74">
        <v>43627</v>
      </c>
      <c r="B211" s="289">
        <v>0.3125</v>
      </c>
      <c r="C211" s="289">
        <v>0.60416666666666663</v>
      </c>
      <c r="D211" s="198">
        <f t="shared" si="18"/>
        <v>7</v>
      </c>
      <c r="E211" s="290">
        <v>0</v>
      </c>
      <c r="F211" s="290">
        <v>40</v>
      </c>
      <c r="G211" s="290">
        <v>0</v>
      </c>
      <c r="H211" s="290">
        <v>24</v>
      </c>
      <c r="I211" s="372">
        <f t="shared" si="17"/>
        <v>356</v>
      </c>
      <c r="J211" s="292"/>
      <c r="K211" s="76">
        <f t="shared" si="19"/>
        <v>1</v>
      </c>
      <c r="L211" s="77">
        <f t="shared" si="20"/>
        <v>5.9333333333333336</v>
      </c>
      <c r="M211" s="293"/>
      <c r="N211" s="78"/>
    </row>
    <row r="212" spans="1:14" ht="16.5" customHeight="1" x14ac:dyDescent="0.25">
      <c r="A212" s="74">
        <v>43628</v>
      </c>
      <c r="B212" s="289">
        <v>0.3125</v>
      </c>
      <c r="C212" s="289">
        <v>0.60416666666666663</v>
      </c>
      <c r="D212" s="198">
        <f t="shared" si="18"/>
        <v>7</v>
      </c>
      <c r="E212" s="290">
        <v>0</v>
      </c>
      <c r="F212" s="290">
        <v>40</v>
      </c>
      <c r="G212" s="290">
        <v>0</v>
      </c>
      <c r="H212" s="290">
        <v>24</v>
      </c>
      <c r="I212" s="372">
        <f t="shared" si="17"/>
        <v>356</v>
      </c>
      <c r="J212" s="292"/>
      <c r="K212" s="76">
        <f t="shared" si="19"/>
        <v>1</v>
      </c>
      <c r="L212" s="77">
        <f t="shared" si="20"/>
        <v>5.9333333333333336</v>
      </c>
      <c r="M212" s="293"/>
      <c r="N212" s="78"/>
    </row>
    <row r="213" spans="1:14" ht="16.5" customHeight="1" x14ac:dyDescent="0.25">
      <c r="A213" s="74">
        <v>43629</v>
      </c>
      <c r="B213" s="289">
        <v>0.3125</v>
      </c>
      <c r="C213" s="289">
        <v>0.60416666666666663</v>
      </c>
      <c r="D213" s="198">
        <f t="shared" si="18"/>
        <v>7</v>
      </c>
      <c r="E213" s="290">
        <v>0</v>
      </c>
      <c r="F213" s="290">
        <v>40</v>
      </c>
      <c r="G213" s="290">
        <v>0</v>
      </c>
      <c r="H213" s="290">
        <v>24</v>
      </c>
      <c r="I213" s="372">
        <f t="shared" si="17"/>
        <v>356</v>
      </c>
      <c r="J213" s="292"/>
      <c r="K213" s="76">
        <f t="shared" si="19"/>
        <v>1</v>
      </c>
      <c r="L213" s="77">
        <f t="shared" si="20"/>
        <v>5.9333333333333336</v>
      </c>
      <c r="M213" s="293"/>
      <c r="N213" s="78"/>
    </row>
    <row r="214" spans="1:14" ht="16.5" customHeight="1" thickBot="1" x14ac:dyDescent="0.3">
      <c r="A214" s="79">
        <v>43630</v>
      </c>
      <c r="B214" s="294">
        <v>0.3125</v>
      </c>
      <c r="C214" s="294">
        <v>0.60416666666666663</v>
      </c>
      <c r="D214" s="80">
        <f t="shared" si="18"/>
        <v>7</v>
      </c>
      <c r="E214" s="295">
        <v>0</v>
      </c>
      <c r="F214" s="295">
        <v>40</v>
      </c>
      <c r="G214" s="295">
        <v>0</v>
      </c>
      <c r="H214" s="295">
        <v>24</v>
      </c>
      <c r="I214" s="305">
        <f t="shared" si="17"/>
        <v>356</v>
      </c>
      <c r="J214" s="297"/>
      <c r="K214" s="81">
        <f t="shared" si="19"/>
        <v>1</v>
      </c>
      <c r="L214" s="82">
        <f t="shared" si="20"/>
        <v>5.9333333333333336</v>
      </c>
      <c r="M214" s="298"/>
      <c r="N214" s="83"/>
    </row>
    <row r="215" spans="1:14" ht="16.5" customHeight="1" x14ac:dyDescent="0.25">
      <c r="A215" s="84">
        <v>43633</v>
      </c>
      <c r="B215" s="307">
        <v>0.3125</v>
      </c>
      <c r="C215" s="307">
        <v>0.60416666666666663</v>
      </c>
      <c r="D215" s="197">
        <f t="shared" si="18"/>
        <v>7</v>
      </c>
      <c r="E215" s="310">
        <v>0</v>
      </c>
      <c r="F215" s="310">
        <v>40</v>
      </c>
      <c r="G215" s="310">
        <v>0</v>
      </c>
      <c r="H215" s="310">
        <v>24</v>
      </c>
      <c r="I215" s="371">
        <f t="shared" si="17"/>
        <v>356</v>
      </c>
      <c r="J215" s="312"/>
      <c r="K215" s="85">
        <f t="shared" si="19"/>
        <v>1</v>
      </c>
      <c r="L215" s="86">
        <f t="shared" si="20"/>
        <v>5.9333333333333336</v>
      </c>
      <c r="M215" s="313"/>
      <c r="N215" s="87"/>
    </row>
    <row r="216" spans="1:14" ht="16.5" customHeight="1" x14ac:dyDescent="0.25">
      <c r="A216" s="74">
        <v>43634</v>
      </c>
      <c r="B216" s="289">
        <v>0.3125</v>
      </c>
      <c r="C216" s="289">
        <v>0.60416666666666663</v>
      </c>
      <c r="D216" s="198">
        <f t="shared" si="18"/>
        <v>7</v>
      </c>
      <c r="E216" s="290">
        <v>0</v>
      </c>
      <c r="F216" s="290">
        <v>0</v>
      </c>
      <c r="G216" s="290">
        <v>0</v>
      </c>
      <c r="H216" s="290">
        <v>0</v>
      </c>
      <c r="I216" s="372">
        <f>I215</f>
        <v>356</v>
      </c>
      <c r="J216" s="292" t="s">
        <v>9</v>
      </c>
      <c r="K216" s="76">
        <f t="shared" si="19"/>
        <v>1</v>
      </c>
      <c r="L216" s="77">
        <f t="shared" si="20"/>
        <v>5.9333333333333336</v>
      </c>
      <c r="M216" s="293"/>
      <c r="N216" s="78" t="s">
        <v>27</v>
      </c>
    </row>
    <row r="217" spans="1:14" ht="16.5" customHeight="1" x14ac:dyDescent="0.25">
      <c r="A217" s="74">
        <v>43635</v>
      </c>
      <c r="B217" s="289">
        <v>0.3125</v>
      </c>
      <c r="C217" s="289">
        <v>0.60416666666666663</v>
      </c>
      <c r="D217" s="198">
        <f t="shared" si="18"/>
        <v>7</v>
      </c>
      <c r="E217" s="290">
        <v>0</v>
      </c>
      <c r="F217" s="290">
        <v>0</v>
      </c>
      <c r="G217" s="290">
        <v>0</v>
      </c>
      <c r="H217" s="290">
        <v>0</v>
      </c>
      <c r="I217" s="372">
        <f>I216</f>
        <v>356</v>
      </c>
      <c r="J217" s="292" t="s">
        <v>9</v>
      </c>
      <c r="K217" s="76">
        <f t="shared" si="19"/>
        <v>1</v>
      </c>
      <c r="L217" s="77">
        <f t="shared" si="20"/>
        <v>5.9333333333333336</v>
      </c>
      <c r="M217" s="293"/>
      <c r="N217" s="78" t="s">
        <v>27</v>
      </c>
    </row>
    <row r="218" spans="1:14" ht="16.5" customHeight="1" x14ac:dyDescent="0.25">
      <c r="A218" s="74">
        <v>43636</v>
      </c>
      <c r="B218" s="289">
        <v>0.3125</v>
      </c>
      <c r="C218" s="289">
        <v>0.60416666666666663</v>
      </c>
      <c r="D218" s="198">
        <f t="shared" si="18"/>
        <v>7</v>
      </c>
      <c r="E218" s="290">
        <v>0</v>
      </c>
      <c r="F218" s="290">
        <v>0</v>
      </c>
      <c r="G218" s="290">
        <v>0</v>
      </c>
      <c r="H218" s="290">
        <v>0</v>
      </c>
      <c r="I218" s="372">
        <f t="shared" ref="I218:I222" si="21">I217</f>
        <v>356</v>
      </c>
      <c r="J218" s="292" t="s">
        <v>9</v>
      </c>
      <c r="K218" s="76">
        <f t="shared" si="19"/>
        <v>1</v>
      </c>
      <c r="L218" s="77">
        <f t="shared" si="20"/>
        <v>5.9333333333333336</v>
      </c>
      <c r="M218" s="293"/>
      <c r="N218" s="78" t="s">
        <v>27</v>
      </c>
    </row>
    <row r="219" spans="1:14" ht="16.5" customHeight="1" thickBot="1" x14ac:dyDescent="0.3">
      <c r="A219" s="79">
        <v>43637</v>
      </c>
      <c r="B219" s="294">
        <v>0.3125</v>
      </c>
      <c r="C219" s="294">
        <v>0.60416666666666663</v>
      </c>
      <c r="D219" s="80">
        <f t="shared" si="18"/>
        <v>7</v>
      </c>
      <c r="E219" s="295">
        <v>0</v>
      </c>
      <c r="F219" s="295">
        <v>0</v>
      </c>
      <c r="G219" s="295">
        <v>0</v>
      </c>
      <c r="H219" s="295">
        <v>0</v>
      </c>
      <c r="I219" s="305">
        <f t="shared" si="21"/>
        <v>356</v>
      </c>
      <c r="J219" s="297" t="s">
        <v>9</v>
      </c>
      <c r="K219" s="81">
        <f t="shared" si="19"/>
        <v>1</v>
      </c>
      <c r="L219" s="82">
        <f t="shared" si="20"/>
        <v>5.9333333333333336</v>
      </c>
      <c r="M219" s="298"/>
      <c r="N219" s="83" t="s">
        <v>27</v>
      </c>
    </row>
    <row r="220" spans="1:14" ht="16.5" customHeight="1" x14ac:dyDescent="0.25">
      <c r="A220" s="88">
        <v>43640</v>
      </c>
      <c r="B220" s="289">
        <v>0.3125</v>
      </c>
      <c r="C220" s="307">
        <v>0.60416666666666663</v>
      </c>
      <c r="D220" s="197">
        <f t="shared" si="18"/>
        <v>7</v>
      </c>
      <c r="E220" s="290">
        <v>0</v>
      </c>
      <c r="F220" s="290">
        <v>0</v>
      </c>
      <c r="G220" s="290">
        <v>0</v>
      </c>
      <c r="H220" s="290">
        <v>0</v>
      </c>
      <c r="I220" s="371">
        <f t="shared" si="21"/>
        <v>356</v>
      </c>
      <c r="J220" s="292" t="s">
        <v>9</v>
      </c>
      <c r="K220" s="93">
        <f t="shared" si="19"/>
        <v>1</v>
      </c>
      <c r="L220" s="94">
        <f t="shared" si="20"/>
        <v>5.9333333333333336</v>
      </c>
      <c r="M220" s="293"/>
      <c r="N220" s="95" t="s">
        <v>27</v>
      </c>
    </row>
    <row r="221" spans="1:14" ht="16.5" customHeight="1" x14ac:dyDescent="0.25">
      <c r="A221" s="74">
        <v>43641</v>
      </c>
      <c r="B221" s="289">
        <v>0.3125</v>
      </c>
      <c r="C221" s="289">
        <v>0.60416666666666663</v>
      </c>
      <c r="D221" s="198">
        <f t="shared" si="18"/>
        <v>7</v>
      </c>
      <c r="E221" s="290">
        <v>0</v>
      </c>
      <c r="F221" s="290">
        <v>0</v>
      </c>
      <c r="G221" s="290">
        <v>0</v>
      </c>
      <c r="H221" s="290">
        <v>0</v>
      </c>
      <c r="I221" s="372">
        <f t="shared" si="21"/>
        <v>356</v>
      </c>
      <c r="J221" s="292" t="s">
        <v>9</v>
      </c>
      <c r="K221" s="76">
        <f t="shared" si="19"/>
        <v>1</v>
      </c>
      <c r="L221" s="77">
        <f t="shared" si="20"/>
        <v>5.9333333333333336</v>
      </c>
      <c r="M221" s="293"/>
      <c r="N221" s="78" t="s">
        <v>27</v>
      </c>
    </row>
    <row r="222" spans="1:14" ht="16.5" customHeight="1" x14ac:dyDescent="0.25">
      <c r="A222" s="74">
        <v>43642</v>
      </c>
      <c r="B222" s="289">
        <v>0.3125</v>
      </c>
      <c r="C222" s="289">
        <v>0.60416666666666663</v>
      </c>
      <c r="D222" s="198">
        <f t="shared" si="18"/>
        <v>7</v>
      </c>
      <c r="E222" s="290">
        <v>0</v>
      </c>
      <c r="F222" s="290">
        <v>0</v>
      </c>
      <c r="G222" s="290">
        <v>0</v>
      </c>
      <c r="H222" s="290">
        <v>0</v>
      </c>
      <c r="I222" s="372">
        <f t="shared" si="21"/>
        <v>356</v>
      </c>
      <c r="J222" s="292" t="s">
        <v>19</v>
      </c>
      <c r="K222" s="76">
        <f t="shared" si="19"/>
        <v>1</v>
      </c>
      <c r="L222" s="77">
        <f t="shared" si="20"/>
        <v>5.9333333333333336</v>
      </c>
      <c r="M222" s="293"/>
      <c r="N222" s="78" t="s">
        <v>13</v>
      </c>
    </row>
    <row r="223" spans="1:14" s="205" customFormat="1" ht="16.5" customHeight="1" x14ac:dyDescent="0.25">
      <c r="A223" s="74">
        <v>43643</v>
      </c>
      <c r="B223" s="89" t="s">
        <v>28</v>
      </c>
      <c r="C223" s="90"/>
      <c r="D223" s="204"/>
      <c r="E223" s="225"/>
      <c r="F223" s="225"/>
      <c r="G223" s="225"/>
      <c r="H223" s="225"/>
      <c r="I223" s="92"/>
      <c r="J223" s="212"/>
      <c r="K223" s="76">
        <f t="shared" si="19"/>
        <v>0</v>
      </c>
      <c r="L223" s="77">
        <v>0</v>
      </c>
      <c r="M223" s="225"/>
      <c r="N223" s="78" t="s">
        <v>26</v>
      </c>
    </row>
    <row r="224" spans="1:14" s="205" customFormat="1" ht="16.5" customHeight="1" x14ac:dyDescent="0.25">
      <c r="A224" s="74">
        <v>43644</v>
      </c>
      <c r="B224" s="89" t="s">
        <v>28</v>
      </c>
      <c r="C224" s="90"/>
      <c r="D224" s="204"/>
      <c r="E224" s="225"/>
      <c r="F224" s="225"/>
      <c r="G224" s="225"/>
      <c r="H224" s="225"/>
      <c r="I224" s="92"/>
      <c r="J224" s="212"/>
      <c r="K224" s="76">
        <f t="shared" si="19"/>
        <v>0</v>
      </c>
      <c r="L224" s="77">
        <v>0</v>
      </c>
      <c r="M224" s="225"/>
      <c r="N224" s="78"/>
    </row>
    <row r="226" spans="1:12" ht="16.5" customHeight="1" x14ac:dyDescent="0.25">
      <c r="A226" s="4"/>
      <c r="C226" s="1"/>
      <c r="D226" s="202"/>
      <c r="E226" s="200"/>
      <c r="F226" s="200"/>
      <c r="G226" s="200"/>
      <c r="H226" s="200"/>
      <c r="I226" s="2"/>
    </row>
    <row r="227" spans="1:12" ht="16.5" customHeight="1" x14ac:dyDescent="0.25">
      <c r="A227" s="4"/>
      <c r="I227" s="6"/>
      <c r="L227" s="7"/>
    </row>
    <row r="228" spans="1:12" ht="16.5" customHeight="1" x14ac:dyDescent="0.25">
      <c r="A228" s="4"/>
    </row>
  </sheetData>
  <sheetProtection algorithmName="SHA-512" hashValue="3s2p/5P9XMIOHdNnlCYZo7amYyqjR52bKRxvx0yZ1NRohnCsQPRm0kEooD7W7Ye3O9yGg2ojYt/9w4NTeIhkLA==" saltValue="MR/x3mknzkTuli9waOdOeQ==" spinCount="100000" sheet="1" selectLockedCells="1"/>
  <conditionalFormatting sqref="K6">
    <cfRule type="cellIs" dxfId="41" priority="5" operator="lessThan">
      <formula>180</formula>
    </cfRule>
    <cfRule type="cellIs" dxfId="40" priority="6" operator="greaterThanOrEqual">
      <formula>180</formula>
    </cfRule>
  </conditionalFormatting>
  <conditionalFormatting sqref="L6">
    <cfRule type="cellIs" dxfId="39" priority="3" operator="lessThan">
      <formula>$D$6</formula>
    </cfRule>
    <cfRule type="cellIs" dxfId="38" priority="4" operator="greaterThanOrEqual">
      <formula>$D$6</formula>
    </cfRule>
  </conditionalFormatting>
  <conditionalFormatting sqref="M6">
    <cfRule type="cellIs" dxfId="37" priority="1" operator="greaterThan">
      <formula>$G$6</formula>
    </cfRule>
    <cfRule type="cellIs" dxfId="36" priority="2" operator="lessThanOrEqual">
      <formula>$G$6</formula>
    </cfRule>
  </conditionalFormatting>
  <dataValidations disablePrompts="1" count="1">
    <dataValidation type="list" allowBlank="1" showInputMessage="1" showErrorMessage="1" errorTitle="Incorrect Grade" error="Please use the drop-down arrow to enter either K-6, 7-12, or Half-K.  " sqref="B6" xr:uid="{00000000-0002-0000-0200-000000000000}">
      <formula1>"K-6,7-12,Half-K"</formula1>
    </dataValidation>
  </dataValidations>
  <pageMargins left="0.7" right="0.7" top="0.75" bottom="0.75" header="0.3" footer="0.3"/>
  <pageSetup scale="75" fitToHeight="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28"/>
  <sheetViews>
    <sheetView zoomScale="85" zoomScaleNormal="85" workbookViewId="0">
      <pane ySplit="8" topLeftCell="A9" activePane="bottomLeft" state="frozen"/>
      <selection activeCell="A9" sqref="A9"/>
      <selection pane="bottomLeft" activeCell="A9" sqref="A9"/>
    </sheetView>
  </sheetViews>
  <sheetFormatPr defaultRowHeight="16.5" customHeight="1" x14ac:dyDescent="0.25"/>
  <cols>
    <col min="1" max="1" width="16.85546875" style="8" customWidth="1"/>
    <col min="2" max="2" width="11.85546875" style="4" customWidth="1"/>
    <col min="3" max="3" width="14.85546875" style="4" customWidth="1"/>
    <col min="4" max="4" width="11" style="203" customWidth="1"/>
    <col min="5" max="5" width="10.7109375" style="201" customWidth="1"/>
    <col min="6" max="6" width="8" style="201" customWidth="1"/>
    <col min="7" max="7" width="7.5703125" style="201" customWidth="1"/>
    <col min="8" max="8" width="9.42578125" style="201" customWidth="1"/>
    <col min="9" max="9" width="12" style="5" customWidth="1"/>
    <col min="10" max="10" width="28.85546875" style="3" customWidth="1"/>
    <col min="11" max="11" width="9.5703125" customWidth="1"/>
    <col min="12" max="12" width="11.42578125" customWidth="1"/>
    <col min="13" max="13" width="15" customWidth="1"/>
    <col min="14" max="14" width="66.42578125" style="11" bestFit="1" customWidth="1"/>
  </cols>
  <sheetData>
    <row r="1" spans="1:15" ht="31.7" customHeight="1" thickBot="1" x14ac:dyDescent="0.4">
      <c r="A1" s="379" t="s">
        <v>59</v>
      </c>
      <c r="B1" s="380"/>
      <c r="C1" s="380"/>
      <c r="D1" s="380"/>
      <c r="E1" s="380"/>
      <c r="F1" s="380"/>
      <c r="G1" s="380"/>
      <c r="H1" s="380"/>
      <c r="I1" s="380"/>
      <c r="J1" s="380"/>
      <c r="K1" s="380"/>
      <c r="L1" s="380"/>
      <c r="M1" s="380"/>
      <c r="N1" s="381"/>
    </row>
    <row r="2" spans="1:15" ht="15" x14ac:dyDescent="0.25">
      <c r="A2" s="12"/>
      <c r="B2" s="273"/>
      <c r="C2" s="273"/>
      <c r="D2" s="274"/>
      <c r="E2" s="275"/>
      <c r="F2" s="275"/>
      <c r="G2" s="275"/>
      <c r="H2" s="275"/>
      <c r="I2" s="13"/>
      <c r="J2" s="13"/>
      <c r="K2" s="14"/>
      <c r="L2" s="14"/>
      <c r="M2" s="14"/>
      <c r="N2" s="15"/>
    </row>
    <row r="3" spans="1:15" ht="15" x14ac:dyDescent="0.25">
      <c r="A3" s="16" t="s">
        <v>30</v>
      </c>
      <c r="B3" s="373" t="s">
        <v>34</v>
      </c>
      <c r="C3" s="374"/>
      <c r="D3" s="374"/>
      <c r="E3" s="374"/>
      <c r="F3" s="374"/>
      <c r="G3" s="375"/>
      <c r="H3" s="275"/>
      <c r="I3" s="13"/>
      <c r="J3" s="13"/>
      <c r="K3" s="14"/>
      <c r="L3" s="14"/>
      <c r="M3" s="14"/>
      <c r="N3" s="15"/>
    </row>
    <row r="4" spans="1:15" ht="15" x14ac:dyDescent="0.25">
      <c r="A4" s="16" t="s">
        <v>29</v>
      </c>
      <c r="B4" s="373" t="s">
        <v>56</v>
      </c>
      <c r="C4" s="374"/>
      <c r="D4" s="374"/>
      <c r="E4" s="374"/>
      <c r="F4" s="374"/>
      <c r="G4" s="375"/>
      <c r="H4" s="275"/>
      <c r="I4" s="13"/>
      <c r="J4" s="13"/>
      <c r="K4" s="14" t="s">
        <v>20</v>
      </c>
      <c r="L4" s="14" t="s">
        <v>21</v>
      </c>
      <c r="M4" s="14" t="s">
        <v>38</v>
      </c>
      <c r="N4" s="15"/>
    </row>
    <row r="5" spans="1:15" ht="15.75" thickBot="1" x14ac:dyDescent="0.3">
      <c r="A5" s="16" t="s">
        <v>31</v>
      </c>
      <c r="B5" s="373" t="s">
        <v>58</v>
      </c>
      <c r="C5" s="374"/>
      <c r="D5" s="376"/>
      <c r="E5" s="374"/>
      <c r="F5" s="374"/>
      <c r="G5" s="375"/>
      <c r="H5" s="275"/>
      <c r="I5" s="13"/>
      <c r="J5" s="13"/>
      <c r="K5" s="14"/>
      <c r="L5" s="14"/>
      <c r="M5" s="14"/>
      <c r="N5" s="15"/>
    </row>
    <row r="6" spans="1:15" ht="30.75" thickBot="1" x14ac:dyDescent="0.3">
      <c r="A6" s="17" t="s">
        <v>32</v>
      </c>
      <c r="B6" s="276" t="s">
        <v>40</v>
      </c>
      <c r="C6" s="277" t="s">
        <v>23</v>
      </c>
      <c r="D6" s="18">
        <f>IF(B6="K-6",900,IF(B6="7-12",990,IF(B6="Half-K",450,"Please use the dropdown box to enter K-6, 7-12, or Half-K")))</f>
        <v>900</v>
      </c>
      <c r="E6" s="278" t="s">
        <v>39</v>
      </c>
      <c r="F6" s="279"/>
      <c r="G6" s="18">
        <f>MAX(MODE(D9:D222)*4,IF(B6="K-6",20,IF(B6="7-12",22,IF(B6="Half-K",10,"Please use the dropdown box to enter K-6, 7-12, or Half-K"))))</f>
        <v>28</v>
      </c>
      <c r="H6" s="275"/>
      <c r="I6" s="13"/>
      <c r="J6" s="13"/>
      <c r="K6" s="280">
        <f>SUM(K10:K224)</f>
        <v>182</v>
      </c>
      <c r="L6" s="19">
        <f>SUM(L9:L224)+SUM(M9:M224)</f>
        <v>1072</v>
      </c>
      <c r="M6" s="20">
        <f>SUM(M9:M224)</f>
        <v>20</v>
      </c>
      <c r="N6" s="199" t="s">
        <v>33</v>
      </c>
    </row>
    <row r="7" spans="1:15" ht="15" x14ac:dyDescent="0.25">
      <c r="A7" s="21" t="s">
        <v>17</v>
      </c>
      <c r="B7" s="281" t="s">
        <v>16</v>
      </c>
      <c r="C7" s="281" t="s">
        <v>16</v>
      </c>
      <c r="D7" s="282" t="s">
        <v>17</v>
      </c>
      <c r="E7" s="283" t="s">
        <v>16</v>
      </c>
      <c r="F7" s="283" t="s">
        <v>16</v>
      </c>
      <c r="G7" s="283" t="s">
        <v>16</v>
      </c>
      <c r="H7" s="283" t="s">
        <v>16</v>
      </c>
      <c r="I7" s="21" t="s">
        <v>17</v>
      </c>
      <c r="J7" s="22" t="s">
        <v>16</v>
      </c>
      <c r="K7" s="21" t="s">
        <v>17</v>
      </c>
      <c r="L7" s="21" t="s">
        <v>17</v>
      </c>
      <c r="M7" s="22" t="s">
        <v>16</v>
      </c>
      <c r="N7" s="15"/>
    </row>
    <row r="8" spans="1:15" ht="60.75" thickBot="1" x14ac:dyDescent="0.3">
      <c r="A8" s="23" t="s">
        <v>0</v>
      </c>
      <c r="B8" s="24" t="s">
        <v>1</v>
      </c>
      <c r="C8" s="24" t="s">
        <v>2</v>
      </c>
      <c r="D8" s="284" t="s">
        <v>3</v>
      </c>
      <c r="E8" s="221" t="s">
        <v>14</v>
      </c>
      <c r="F8" s="221" t="s">
        <v>11</v>
      </c>
      <c r="G8" s="221" t="s">
        <v>15</v>
      </c>
      <c r="H8" s="221" t="s">
        <v>61</v>
      </c>
      <c r="I8" s="25" t="s">
        <v>4</v>
      </c>
      <c r="J8" s="24" t="s">
        <v>5</v>
      </c>
      <c r="K8" s="285" t="s">
        <v>6</v>
      </c>
      <c r="L8" s="25" t="s">
        <v>7</v>
      </c>
      <c r="M8" s="24" t="s">
        <v>18</v>
      </c>
      <c r="N8" s="26" t="s">
        <v>22</v>
      </c>
    </row>
    <row r="9" spans="1:15" ht="30.75" thickBot="1" x14ac:dyDescent="0.3">
      <c r="A9" s="27" t="s">
        <v>48</v>
      </c>
      <c r="B9" s="28"/>
      <c r="C9" s="29"/>
      <c r="D9" s="208"/>
      <c r="E9" s="222"/>
      <c r="F9" s="222"/>
      <c r="G9" s="222"/>
      <c r="H9" s="222"/>
      <c r="I9" s="30"/>
      <c r="J9" s="209" t="s">
        <v>25</v>
      </c>
      <c r="K9" s="31">
        <f>IF(I9+M9&gt;0,1,0)</f>
        <v>0</v>
      </c>
      <c r="L9" s="286" t="s">
        <v>12</v>
      </c>
      <c r="M9" s="287"/>
      <c r="N9" s="33" t="s">
        <v>37</v>
      </c>
      <c r="O9" s="9"/>
    </row>
    <row r="10" spans="1:15" s="205" customFormat="1" ht="16.5" customHeight="1" x14ac:dyDescent="0.25">
      <c r="A10" s="34">
        <v>43346</v>
      </c>
      <c r="B10" s="35" t="s">
        <v>10</v>
      </c>
      <c r="C10" s="36"/>
      <c r="D10" s="206"/>
      <c r="E10" s="223"/>
      <c r="F10" s="223"/>
      <c r="G10" s="223"/>
      <c r="H10" s="223"/>
      <c r="I10" s="37"/>
      <c r="J10" s="210" t="s">
        <v>71</v>
      </c>
      <c r="K10" s="38">
        <f t="shared" ref="K10:K73" si="0">IF(I10+M10&gt;0,1,0)</f>
        <v>0</v>
      </c>
      <c r="L10" s="288">
        <f>I10/60</f>
        <v>0</v>
      </c>
      <c r="M10" s="234"/>
      <c r="N10" s="39"/>
      <c r="O10" s="207"/>
    </row>
    <row r="11" spans="1:15" ht="16.5" customHeight="1" x14ac:dyDescent="0.25">
      <c r="A11" s="40">
        <v>43347</v>
      </c>
      <c r="B11" s="289"/>
      <c r="C11" s="289"/>
      <c r="D11" s="41">
        <f>MAX((INT((C11-B11)*1440)/60),0)</f>
        <v>0</v>
      </c>
      <c r="E11" s="290"/>
      <c r="F11" s="290"/>
      <c r="G11" s="290"/>
      <c r="H11" s="290"/>
      <c r="I11" s="291">
        <f>MAX((D11*60)-H11-F11-E11-G11,0)</f>
        <v>0</v>
      </c>
      <c r="J11" s="315" t="s">
        <v>46</v>
      </c>
      <c r="K11" s="42">
        <f t="shared" si="0"/>
        <v>1</v>
      </c>
      <c r="L11" s="288">
        <f t="shared" ref="L11:L74" si="1">I11/60</f>
        <v>0</v>
      </c>
      <c r="M11" s="293">
        <v>5</v>
      </c>
      <c r="N11" s="44"/>
    </row>
    <row r="12" spans="1:15" ht="16.5" customHeight="1" x14ac:dyDescent="0.25">
      <c r="A12" s="40">
        <v>43348</v>
      </c>
      <c r="B12" s="289">
        <v>0.35416666666666669</v>
      </c>
      <c r="C12" s="289">
        <v>0.64583333333333337</v>
      </c>
      <c r="D12" s="41">
        <f>MAX((INT((C12-B12)*1440)/60),0)</f>
        <v>7</v>
      </c>
      <c r="E12" s="290">
        <v>0</v>
      </c>
      <c r="F12" s="290">
        <v>30</v>
      </c>
      <c r="G12" s="290">
        <v>30</v>
      </c>
      <c r="H12" s="290">
        <v>0</v>
      </c>
      <c r="I12" s="291">
        <f>MAX((D12*60)-H12-F12-E12-G12,0)</f>
        <v>360</v>
      </c>
      <c r="J12" s="292"/>
      <c r="K12" s="42">
        <f t="shared" si="0"/>
        <v>1</v>
      </c>
      <c r="L12" s="43">
        <f t="shared" si="1"/>
        <v>6</v>
      </c>
      <c r="M12" s="293"/>
      <c r="N12" s="44"/>
      <c r="O12" s="10"/>
    </row>
    <row r="13" spans="1:15" ht="15" x14ac:dyDescent="0.25">
      <c r="A13" s="40">
        <v>43349</v>
      </c>
      <c r="B13" s="289">
        <v>0.35416666666666669</v>
      </c>
      <c r="C13" s="289">
        <v>0.64583333333333337</v>
      </c>
      <c r="D13" s="41">
        <f>MAX((INT((C13-B13)*1440)/60),0)</f>
        <v>7</v>
      </c>
      <c r="E13" s="290">
        <v>0</v>
      </c>
      <c r="F13" s="290">
        <v>30</v>
      </c>
      <c r="G13" s="290">
        <v>30</v>
      </c>
      <c r="H13" s="290">
        <v>0</v>
      </c>
      <c r="I13" s="291">
        <f>MAX((D13*60)-H13-F13-E13-G13,0)</f>
        <v>360</v>
      </c>
      <c r="J13" s="292"/>
      <c r="K13" s="42">
        <f t="shared" si="0"/>
        <v>1</v>
      </c>
      <c r="L13" s="43">
        <f>I13/60</f>
        <v>6</v>
      </c>
      <c r="M13" s="293"/>
      <c r="N13" s="44"/>
      <c r="O13" s="10"/>
    </row>
    <row r="14" spans="1:15" ht="16.5" customHeight="1" thickBot="1" x14ac:dyDescent="0.3">
      <c r="A14" s="45">
        <v>43350</v>
      </c>
      <c r="B14" s="294">
        <v>0.35416666666666669</v>
      </c>
      <c r="C14" s="294">
        <v>0.64583333333333337</v>
      </c>
      <c r="D14" s="46">
        <f>MAX((INT((C14-B14)*1440)/60),0)</f>
        <v>7</v>
      </c>
      <c r="E14" s="295">
        <v>0</v>
      </c>
      <c r="F14" s="295">
        <v>30</v>
      </c>
      <c r="G14" s="295">
        <v>30</v>
      </c>
      <c r="H14" s="295">
        <v>0</v>
      </c>
      <c r="I14" s="296">
        <f>MAX((D14*60)-H14-F14-E14-G14,0)</f>
        <v>360</v>
      </c>
      <c r="J14" s="297"/>
      <c r="K14" s="47">
        <f t="shared" si="0"/>
        <v>1</v>
      </c>
      <c r="L14" s="32">
        <f t="shared" si="1"/>
        <v>6</v>
      </c>
      <c r="M14" s="298"/>
      <c r="N14" s="48"/>
      <c r="O14" s="10"/>
    </row>
    <row r="15" spans="1:15" ht="16.5" customHeight="1" x14ac:dyDescent="0.25">
      <c r="A15" s="49">
        <v>43353</v>
      </c>
      <c r="B15" s="299" t="s">
        <v>10</v>
      </c>
      <c r="C15" s="299"/>
      <c r="D15" s="299"/>
      <c r="E15" s="299"/>
      <c r="F15" s="299"/>
      <c r="G15" s="299"/>
      <c r="H15" s="299"/>
      <c r="I15" s="299"/>
      <c r="J15" s="292" t="s">
        <v>63</v>
      </c>
      <c r="K15" s="300">
        <f t="shared" si="0"/>
        <v>0</v>
      </c>
      <c r="L15" s="301">
        <f t="shared" si="1"/>
        <v>0</v>
      </c>
      <c r="M15" s="293"/>
      <c r="N15" s="52"/>
    </row>
    <row r="16" spans="1:15" ht="16.5" customHeight="1" x14ac:dyDescent="0.25">
      <c r="A16" s="40">
        <v>43354</v>
      </c>
      <c r="B16" s="289">
        <v>0.35416666666666669</v>
      </c>
      <c r="C16" s="289">
        <v>0.64583333333333337</v>
      </c>
      <c r="D16" s="41">
        <f t="shared" ref="D16:D21" si="2">MAX((INT((C16-B16)*1440)/60),0)</f>
        <v>7</v>
      </c>
      <c r="E16" s="290">
        <v>0</v>
      </c>
      <c r="F16" s="290">
        <v>30</v>
      </c>
      <c r="G16" s="290">
        <v>30</v>
      </c>
      <c r="H16" s="290">
        <v>0</v>
      </c>
      <c r="I16" s="291">
        <f t="shared" ref="I16:I21" si="3">MAX((D16*60)-H16-F16-E16-G16,0)</f>
        <v>360</v>
      </c>
      <c r="J16" s="292"/>
      <c r="K16" s="42">
        <f t="shared" si="0"/>
        <v>1</v>
      </c>
      <c r="L16" s="43">
        <f t="shared" si="1"/>
        <v>6</v>
      </c>
      <c r="M16" s="293"/>
      <c r="N16" s="44"/>
    </row>
    <row r="17" spans="1:14" ht="16.5" customHeight="1" x14ac:dyDescent="0.25">
      <c r="A17" s="40">
        <v>43355</v>
      </c>
      <c r="B17" s="289">
        <v>0.35416666666666669</v>
      </c>
      <c r="C17" s="289">
        <v>0.64583333333333337</v>
      </c>
      <c r="D17" s="41">
        <f t="shared" si="2"/>
        <v>7</v>
      </c>
      <c r="E17" s="290">
        <v>0</v>
      </c>
      <c r="F17" s="290">
        <v>30</v>
      </c>
      <c r="G17" s="290">
        <v>30</v>
      </c>
      <c r="H17" s="290">
        <v>0</v>
      </c>
      <c r="I17" s="291">
        <f t="shared" si="3"/>
        <v>360</v>
      </c>
      <c r="J17" s="292"/>
      <c r="K17" s="42">
        <f t="shared" si="0"/>
        <v>1</v>
      </c>
      <c r="L17" s="43">
        <f t="shared" si="1"/>
        <v>6</v>
      </c>
      <c r="M17" s="293"/>
      <c r="N17" s="44"/>
    </row>
    <row r="18" spans="1:14" ht="16.5" customHeight="1" x14ac:dyDescent="0.25">
      <c r="A18" s="40">
        <v>43356</v>
      </c>
      <c r="B18" s="289">
        <v>0.35416666666666669</v>
      </c>
      <c r="C18" s="289">
        <v>0.64583333333333337</v>
      </c>
      <c r="D18" s="41">
        <f t="shared" si="2"/>
        <v>7</v>
      </c>
      <c r="E18" s="290">
        <v>0</v>
      </c>
      <c r="F18" s="290">
        <v>30</v>
      </c>
      <c r="G18" s="290">
        <v>30</v>
      </c>
      <c r="H18" s="290">
        <v>0</v>
      </c>
      <c r="I18" s="291">
        <f t="shared" si="3"/>
        <v>360</v>
      </c>
      <c r="J18" s="292"/>
      <c r="K18" s="42">
        <f t="shared" si="0"/>
        <v>1</v>
      </c>
      <c r="L18" s="43">
        <f t="shared" si="1"/>
        <v>6</v>
      </c>
      <c r="M18" s="293"/>
      <c r="N18" s="44"/>
    </row>
    <row r="19" spans="1:14" ht="16.5" customHeight="1" thickBot="1" x14ac:dyDescent="0.3">
      <c r="A19" s="45">
        <v>43357</v>
      </c>
      <c r="B19" s="294">
        <v>0.35416666666666669</v>
      </c>
      <c r="C19" s="294">
        <v>0.64583333333333337</v>
      </c>
      <c r="D19" s="46">
        <f t="shared" si="2"/>
        <v>7</v>
      </c>
      <c r="E19" s="295">
        <v>0</v>
      </c>
      <c r="F19" s="295">
        <v>30</v>
      </c>
      <c r="G19" s="295">
        <v>30</v>
      </c>
      <c r="H19" s="295">
        <v>0</v>
      </c>
      <c r="I19" s="296">
        <f t="shared" si="3"/>
        <v>360</v>
      </c>
      <c r="J19" s="297"/>
      <c r="K19" s="47">
        <f t="shared" si="0"/>
        <v>1</v>
      </c>
      <c r="L19" s="32">
        <f t="shared" si="1"/>
        <v>6</v>
      </c>
      <c r="M19" s="298"/>
      <c r="N19" s="48"/>
    </row>
    <row r="20" spans="1:14" ht="16.5" customHeight="1" x14ac:dyDescent="0.25">
      <c r="A20" s="49">
        <v>43360</v>
      </c>
      <c r="B20" s="289">
        <v>0.35416666666666669</v>
      </c>
      <c r="C20" s="289">
        <v>0.64583333333333337</v>
      </c>
      <c r="D20" s="41">
        <f t="shared" si="2"/>
        <v>7</v>
      </c>
      <c r="E20" s="290">
        <v>0</v>
      </c>
      <c r="F20" s="290">
        <v>30</v>
      </c>
      <c r="G20" s="290">
        <v>30</v>
      </c>
      <c r="H20" s="290">
        <v>0</v>
      </c>
      <c r="I20" s="291">
        <f t="shared" si="3"/>
        <v>360</v>
      </c>
      <c r="J20" s="292"/>
      <c r="K20" s="50">
        <f t="shared" si="0"/>
        <v>1</v>
      </c>
      <c r="L20" s="51">
        <f t="shared" si="1"/>
        <v>6</v>
      </c>
      <c r="M20" s="293"/>
      <c r="N20" s="52"/>
    </row>
    <row r="21" spans="1:14" ht="16.5" customHeight="1" x14ac:dyDescent="0.25">
      <c r="A21" s="40">
        <v>43361</v>
      </c>
      <c r="B21" s="289">
        <v>0.35416666666666669</v>
      </c>
      <c r="C21" s="289">
        <v>0.64583333333333337</v>
      </c>
      <c r="D21" s="41">
        <f t="shared" si="2"/>
        <v>7</v>
      </c>
      <c r="E21" s="290">
        <v>0</v>
      </c>
      <c r="F21" s="290">
        <v>30</v>
      </c>
      <c r="G21" s="290">
        <v>30</v>
      </c>
      <c r="H21" s="290">
        <v>0</v>
      </c>
      <c r="I21" s="291">
        <f t="shared" si="3"/>
        <v>360</v>
      </c>
      <c r="J21" s="292"/>
      <c r="K21" s="42">
        <f t="shared" si="0"/>
        <v>1</v>
      </c>
      <c r="L21" s="43">
        <f t="shared" si="1"/>
        <v>6</v>
      </c>
      <c r="M21" s="293"/>
      <c r="N21" s="44"/>
    </row>
    <row r="22" spans="1:14" ht="16.5" customHeight="1" x14ac:dyDescent="0.25">
      <c r="A22" s="40">
        <v>43362</v>
      </c>
      <c r="B22" s="299" t="s">
        <v>10</v>
      </c>
      <c r="C22" s="299"/>
      <c r="D22" s="299"/>
      <c r="E22" s="299"/>
      <c r="F22" s="299"/>
      <c r="G22" s="299"/>
      <c r="H22" s="299"/>
      <c r="I22" s="299"/>
      <c r="J22" s="292" t="s">
        <v>64</v>
      </c>
      <c r="K22" s="42">
        <f t="shared" si="0"/>
        <v>0</v>
      </c>
      <c r="L22" s="43">
        <f t="shared" si="1"/>
        <v>0</v>
      </c>
      <c r="M22" s="293"/>
      <c r="N22" s="44"/>
    </row>
    <row r="23" spans="1:14" ht="16.5" customHeight="1" x14ac:dyDescent="0.25">
      <c r="A23" s="40">
        <v>43363</v>
      </c>
      <c r="B23" s="289">
        <v>0.35416666666666669</v>
      </c>
      <c r="C23" s="289">
        <v>0.64583333333333337</v>
      </c>
      <c r="D23" s="41">
        <f>MAX((INT((C23-B23)*1440)/60),0)</f>
        <v>7</v>
      </c>
      <c r="E23" s="290">
        <v>0</v>
      </c>
      <c r="F23" s="290">
        <v>30</v>
      </c>
      <c r="G23" s="290">
        <v>30</v>
      </c>
      <c r="H23" s="290">
        <v>0</v>
      </c>
      <c r="I23" s="291">
        <f>MAX((D23*60)-H23-F23-E23-G23,0)</f>
        <v>360</v>
      </c>
      <c r="J23" s="292"/>
      <c r="K23" s="42">
        <f t="shared" si="0"/>
        <v>1</v>
      </c>
      <c r="L23" s="43">
        <f t="shared" si="1"/>
        <v>6</v>
      </c>
      <c r="M23" s="293"/>
      <c r="N23" s="44"/>
    </row>
    <row r="24" spans="1:14" ht="16.5" customHeight="1" thickBot="1" x14ac:dyDescent="0.3">
      <c r="A24" s="45">
        <v>43364</v>
      </c>
      <c r="B24" s="294">
        <v>0.35416666666666669</v>
      </c>
      <c r="C24" s="294">
        <v>0.64583333333333337</v>
      </c>
      <c r="D24" s="46">
        <f>MAX((INT((C24-B24)*1440)/60),0)</f>
        <v>7</v>
      </c>
      <c r="E24" s="295">
        <v>0</v>
      </c>
      <c r="F24" s="295">
        <v>30</v>
      </c>
      <c r="G24" s="295">
        <v>30</v>
      </c>
      <c r="H24" s="295">
        <v>0</v>
      </c>
      <c r="I24" s="296">
        <f>MAX((D24*60)-H24-F24-E24-G24,0)</f>
        <v>360</v>
      </c>
      <c r="J24" s="297"/>
      <c r="K24" s="47">
        <f t="shared" si="0"/>
        <v>1</v>
      </c>
      <c r="L24" s="32">
        <f t="shared" si="1"/>
        <v>6</v>
      </c>
      <c r="M24" s="298"/>
      <c r="N24" s="48"/>
    </row>
    <row r="25" spans="1:14" ht="16.5" customHeight="1" x14ac:dyDescent="0.25">
      <c r="A25" s="49">
        <v>43367</v>
      </c>
      <c r="B25" s="289">
        <v>0.35416666666666669</v>
      </c>
      <c r="C25" s="289">
        <v>0.64583333333333337</v>
      </c>
      <c r="D25" s="41">
        <f t="shared" ref="D25:D66" si="4">MAX((INT((C25-B25)*1440)/60),0)</f>
        <v>7</v>
      </c>
      <c r="E25" s="290">
        <v>0</v>
      </c>
      <c r="F25" s="290">
        <v>30</v>
      </c>
      <c r="G25" s="290">
        <v>30</v>
      </c>
      <c r="H25" s="290">
        <v>0</v>
      </c>
      <c r="I25" s="291">
        <f t="shared" ref="I25:I66" si="5">MAX((D25*60)-H25-F25-E25-G25,0)</f>
        <v>360</v>
      </c>
      <c r="J25" s="292"/>
      <c r="K25" s="50">
        <f t="shared" si="0"/>
        <v>1</v>
      </c>
      <c r="L25" s="51">
        <f t="shared" si="1"/>
        <v>6</v>
      </c>
      <c r="M25" s="293"/>
      <c r="N25" s="52"/>
    </row>
    <row r="26" spans="1:14" ht="16.5" customHeight="1" x14ac:dyDescent="0.25">
      <c r="A26" s="40">
        <v>43368</v>
      </c>
      <c r="B26" s="289">
        <v>0.35416666666666669</v>
      </c>
      <c r="C26" s="289">
        <v>0.64583333333333337</v>
      </c>
      <c r="D26" s="41">
        <f t="shared" si="4"/>
        <v>7</v>
      </c>
      <c r="E26" s="290">
        <v>0</v>
      </c>
      <c r="F26" s="290">
        <v>30</v>
      </c>
      <c r="G26" s="290">
        <v>30</v>
      </c>
      <c r="H26" s="290">
        <v>0</v>
      </c>
      <c r="I26" s="291">
        <f t="shared" si="5"/>
        <v>360</v>
      </c>
      <c r="J26" s="292"/>
      <c r="K26" s="42">
        <f t="shared" si="0"/>
        <v>1</v>
      </c>
      <c r="L26" s="43">
        <f t="shared" si="1"/>
        <v>6</v>
      </c>
      <c r="M26" s="293"/>
      <c r="N26" s="44"/>
    </row>
    <row r="27" spans="1:14" ht="16.5" customHeight="1" x14ac:dyDescent="0.25">
      <c r="A27" s="40">
        <v>43369</v>
      </c>
      <c r="B27" s="289">
        <v>0.35416666666666669</v>
      </c>
      <c r="C27" s="289">
        <v>0.64583333333333337</v>
      </c>
      <c r="D27" s="41">
        <f t="shared" si="4"/>
        <v>7</v>
      </c>
      <c r="E27" s="290">
        <v>0</v>
      </c>
      <c r="F27" s="290">
        <v>30</v>
      </c>
      <c r="G27" s="290">
        <v>30</v>
      </c>
      <c r="H27" s="290">
        <v>0</v>
      </c>
      <c r="I27" s="291">
        <f t="shared" si="5"/>
        <v>360</v>
      </c>
      <c r="J27" s="292"/>
      <c r="K27" s="42">
        <f t="shared" si="0"/>
        <v>1</v>
      </c>
      <c r="L27" s="43">
        <f t="shared" si="1"/>
        <v>6</v>
      </c>
      <c r="M27" s="293"/>
      <c r="N27" s="44"/>
    </row>
    <row r="28" spans="1:14" ht="16.5" customHeight="1" x14ac:dyDescent="0.25">
      <c r="A28" s="40">
        <v>43370</v>
      </c>
      <c r="B28" s="289">
        <v>0.35416666666666669</v>
      </c>
      <c r="C28" s="289">
        <v>0.64583333333333337</v>
      </c>
      <c r="D28" s="41">
        <f t="shared" si="4"/>
        <v>7</v>
      </c>
      <c r="E28" s="290">
        <v>0</v>
      </c>
      <c r="F28" s="290">
        <v>30</v>
      </c>
      <c r="G28" s="290">
        <v>30</v>
      </c>
      <c r="H28" s="290">
        <v>0</v>
      </c>
      <c r="I28" s="291">
        <f t="shared" si="5"/>
        <v>360</v>
      </c>
      <c r="J28" s="292"/>
      <c r="K28" s="42">
        <f t="shared" si="0"/>
        <v>1</v>
      </c>
      <c r="L28" s="43">
        <f t="shared" si="1"/>
        <v>6</v>
      </c>
      <c r="M28" s="293"/>
      <c r="N28" s="44"/>
    </row>
    <row r="29" spans="1:14" ht="16.5" customHeight="1" thickBot="1" x14ac:dyDescent="0.3">
      <c r="A29" s="45">
        <v>43371</v>
      </c>
      <c r="B29" s="294">
        <v>0.35416666666666669</v>
      </c>
      <c r="C29" s="294">
        <v>0.64583333333333337</v>
      </c>
      <c r="D29" s="46">
        <f t="shared" si="4"/>
        <v>7</v>
      </c>
      <c r="E29" s="295">
        <v>0</v>
      </c>
      <c r="F29" s="295">
        <v>30</v>
      </c>
      <c r="G29" s="295">
        <v>30</v>
      </c>
      <c r="H29" s="295">
        <v>0</v>
      </c>
      <c r="I29" s="296">
        <f t="shared" si="5"/>
        <v>360</v>
      </c>
      <c r="J29" s="297"/>
      <c r="K29" s="47">
        <f t="shared" si="0"/>
        <v>1</v>
      </c>
      <c r="L29" s="32">
        <f t="shared" si="1"/>
        <v>6</v>
      </c>
      <c r="M29" s="298"/>
      <c r="N29" s="48"/>
    </row>
    <row r="30" spans="1:14" ht="16.5" customHeight="1" x14ac:dyDescent="0.25">
      <c r="A30" s="53">
        <v>43374</v>
      </c>
      <c r="B30" s="289">
        <v>0.35416666666666669</v>
      </c>
      <c r="C30" s="289">
        <v>0.64583333333333337</v>
      </c>
      <c r="D30" s="54">
        <f t="shared" si="4"/>
        <v>7</v>
      </c>
      <c r="E30" s="290">
        <v>0</v>
      </c>
      <c r="F30" s="290">
        <v>30</v>
      </c>
      <c r="G30" s="290">
        <v>30</v>
      </c>
      <c r="H30" s="290">
        <v>0</v>
      </c>
      <c r="I30" s="302">
        <f t="shared" si="5"/>
        <v>360</v>
      </c>
      <c r="J30" s="292"/>
      <c r="K30" s="55">
        <f t="shared" si="0"/>
        <v>1</v>
      </c>
      <c r="L30" s="56">
        <f t="shared" si="1"/>
        <v>6</v>
      </c>
      <c r="M30" s="293"/>
      <c r="N30" s="57"/>
    </row>
    <row r="31" spans="1:14" ht="16.5" customHeight="1" x14ac:dyDescent="0.25">
      <c r="A31" s="58">
        <v>43375</v>
      </c>
      <c r="B31" s="289">
        <v>0.35416666666666669</v>
      </c>
      <c r="C31" s="289">
        <v>0.64583333333333337</v>
      </c>
      <c r="D31" s="54">
        <f t="shared" si="4"/>
        <v>7</v>
      </c>
      <c r="E31" s="290">
        <v>0</v>
      </c>
      <c r="F31" s="290">
        <v>30</v>
      </c>
      <c r="G31" s="290">
        <v>30</v>
      </c>
      <c r="H31" s="290">
        <v>0</v>
      </c>
      <c r="I31" s="302">
        <f t="shared" si="5"/>
        <v>360</v>
      </c>
      <c r="J31" s="292"/>
      <c r="K31" s="59">
        <f t="shared" si="0"/>
        <v>1</v>
      </c>
      <c r="L31" s="60">
        <f t="shared" si="1"/>
        <v>6</v>
      </c>
      <c r="M31" s="293"/>
      <c r="N31" s="61"/>
    </row>
    <row r="32" spans="1:14" ht="16.5" customHeight="1" x14ac:dyDescent="0.25">
      <c r="A32" s="58">
        <v>43376</v>
      </c>
      <c r="B32" s="289">
        <v>0.35416666666666669</v>
      </c>
      <c r="C32" s="289">
        <v>0.64583333333333337</v>
      </c>
      <c r="D32" s="54">
        <f t="shared" si="4"/>
        <v>7</v>
      </c>
      <c r="E32" s="290">
        <v>0</v>
      </c>
      <c r="F32" s="290">
        <v>30</v>
      </c>
      <c r="G32" s="290">
        <v>30</v>
      </c>
      <c r="H32" s="290">
        <v>0</v>
      </c>
      <c r="I32" s="302">
        <f t="shared" si="5"/>
        <v>360</v>
      </c>
      <c r="J32" s="292"/>
      <c r="K32" s="59">
        <f t="shared" si="0"/>
        <v>1</v>
      </c>
      <c r="L32" s="60">
        <f t="shared" si="1"/>
        <v>6</v>
      </c>
      <c r="M32" s="293"/>
      <c r="N32" s="61"/>
    </row>
    <row r="33" spans="1:14" ht="16.5" customHeight="1" x14ac:dyDescent="0.25">
      <c r="A33" s="58">
        <v>43377</v>
      </c>
      <c r="B33" s="289">
        <v>0.35416666666666669</v>
      </c>
      <c r="C33" s="289">
        <v>0.64583333333333337</v>
      </c>
      <c r="D33" s="54">
        <f t="shared" si="4"/>
        <v>7</v>
      </c>
      <c r="E33" s="290">
        <v>0</v>
      </c>
      <c r="F33" s="290">
        <v>30</v>
      </c>
      <c r="G33" s="290">
        <v>30</v>
      </c>
      <c r="H33" s="290">
        <v>0</v>
      </c>
      <c r="I33" s="302">
        <f t="shared" si="5"/>
        <v>360</v>
      </c>
      <c r="J33" s="292"/>
      <c r="K33" s="59">
        <f t="shared" si="0"/>
        <v>1</v>
      </c>
      <c r="L33" s="60">
        <f t="shared" si="1"/>
        <v>6</v>
      </c>
      <c r="M33" s="293"/>
      <c r="N33" s="61"/>
    </row>
    <row r="34" spans="1:14" ht="16.5" customHeight="1" thickBot="1" x14ac:dyDescent="0.3">
      <c r="A34" s="62">
        <v>43378</v>
      </c>
      <c r="B34" s="294"/>
      <c r="C34" s="294"/>
      <c r="D34" s="63">
        <f t="shared" si="4"/>
        <v>0</v>
      </c>
      <c r="E34" s="295"/>
      <c r="F34" s="295"/>
      <c r="G34" s="295"/>
      <c r="H34" s="295"/>
      <c r="I34" s="303">
        <f t="shared" si="5"/>
        <v>0</v>
      </c>
      <c r="J34" s="297" t="s">
        <v>46</v>
      </c>
      <c r="K34" s="64">
        <f t="shared" si="0"/>
        <v>1</v>
      </c>
      <c r="L34" s="65">
        <f t="shared" si="1"/>
        <v>0</v>
      </c>
      <c r="M34" s="298">
        <v>5</v>
      </c>
      <c r="N34" s="66"/>
    </row>
    <row r="35" spans="1:14" s="205" customFormat="1" ht="16.5" customHeight="1" x14ac:dyDescent="0.25">
      <c r="A35" s="67">
        <v>43381</v>
      </c>
      <c r="B35" s="68" t="s">
        <v>10</v>
      </c>
      <c r="C35" s="69"/>
      <c r="D35" s="70"/>
      <c r="E35" s="224"/>
      <c r="F35" s="224"/>
      <c r="G35" s="224"/>
      <c r="H35" s="224"/>
      <c r="I35" s="229"/>
      <c r="J35" s="211" t="s">
        <v>65</v>
      </c>
      <c r="K35" s="71">
        <f t="shared" si="0"/>
        <v>0</v>
      </c>
      <c r="L35" s="72">
        <f t="shared" si="1"/>
        <v>0</v>
      </c>
      <c r="M35" s="216"/>
      <c r="N35" s="73"/>
    </row>
    <row r="36" spans="1:14" ht="16.5" customHeight="1" x14ac:dyDescent="0.25">
      <c r="A36" s="58">
        <v>43382</v>
      </c>
      <c r="B36" s="289">
        <v>0.35416666666666669</v>
      </c>
      <c r="C36" s="289">
        <v>0.64583333333333337</v>
      </c>
      <c r="D36" s="54">
        <f t="shared" ref="D36:D64" si="6">MAX((INT((C36-B36)*1440)/60),0)</f>
        <v>7</v>
      </c>
      <c r="E36" s="290">
        <v>0</v>
      </c>
      <c r="F36" s="290">
        <v>30</v>
      </c>
      <c r="G36" s="290">
        <v>30</v>
      </c>
      <c r="H36" s="290">
        <v>0</v>
      </c>
      <c r="I36" s="302">
        <f t="shared" ref="I36:I54" si="7">MAX((D36*60)-H36-F36-E36-G36,0)</f>
        <v>360</v>
      </c>
      <c r="J36" s="292"/>
      <c r="K36" s="59">
        <f t="shared" si="0"/>
        <v>1</v>
      </c>
      <c r="L36" s="60">
        <f t="shared" si="1"/>
        <v>6</v>
      </c>
      <c r="M36" s="293"/>
      <c r="N36" s="61"/>
    </row>
    <row r="37" spans="1:14" ht="16.5" customHeight="1" x14ac:dyDescent="0.25">
      <c r="A37" s="58">
        <v>43383</v>
      </c>
      <c r="B37" s="289">
        <v>0.35416666666666669</v>
      </c>
      <c r="C37" s="289">
        <v>0.64583333333333337</v>
      </c>
      <c r="D37" s="54">
        <f t="shared" si="6"/>
        <v>7</v>
      </c>
      <c r="E37" s="290">
        <v>0</v>
      </c>
      <c r="F37" s="290">
        <v>30</v>
      </c>
      <c r="G37" s="290">
        <v>30</v>
      </c>
      <c r="H37" s="290">
        <v>0</v>
      </c>
      <c r="I37" s="302">
        <f t="shared" si="7"/>
        <v>360</v>
      </c>
      <c r="J37" s="292"/>
      <c r="K37" s="59">
        <f t="shared" si="0"/>
        <v>1</v>
      </c>
      <c r="L37" s="60">
        <f t="shared" si="1"/>
        <v>6</v>
      </c>
      <c r="M37" s="293"/>
      <c r="N37" s="61"/>
    </row>
    <row r="38" spans="1:14" ht="16.5" customHeight="1" x14ac:dyDescent="0.25">
      <c r="A38" s="58">
        <v>43384</v>
      </c>
      <c r="B38" s="289">
        <v>0.35416666666666669</v>
      </c>
      <c r="C38" s="289">
        <v>0.64583333333333337</v>
      </c>
      <c r="D38" s="54">
        <f t="shared" si="6"/>
        <v>7</v>
      </c>
      <c r="E38" s="290">
        <v>0</v>
      </c>
      <c r="F38" s="290">
        <v>30</v>
      </c>
      <c r="G38" s="290">
        <v>30</v>
      </c>
      <c r="H38" s="290">
        <v>0</v>
      </c>
      <c r="I38" s="302">
        <f t="shared" si="7"/>
        <v>360</v>
      </c>
      <c r="J38" s="292"/>
      <c r="K38" s="59">
        <f t="shared" si="0"/>
        <v>1</v>
      </c>
      <c r="L38" s="60">
        <f t="shared" si="1"/>
        <v>6</v>
      </c>
      <c r="M38" s="293"/>
      <c r="N38" s="61"/>
    </row>
    <row r="39" spans="1:14" ht="16.5" customHeight="1" thickBot="1" x14ac:dyDescent="0.3">
      <c r="A39" s="62">
        <v>43385</v>
      </c>
      <c r="B39" s="294">
        <v>0.35416666666666669</v>
      </c>
      <c r="C39" s="294">
        <v>0.64583333333333337</v>
      </c>
      <c r="D39" s="63">
        <f t="shared" si="6"/>
        <v>7</v>
      </c>
      <c r="E39" s="295">
        <v>0</v>
      </c>
      <c r="F39" s="295">
        <v>30</v>
      </c>
      <c r="G39" s="295">
        <v>30</v>
      </c>
      <c r="H39" s="295">
        <v>0</v>
      </c>
      <c r="I39" s="303">
        <f t="shared" si="7"/>
        <v>360</v>
      </c>
      <c r="J39" s="297"/>
      <c r="K39" s="64">
        <f t="shared" si="0"/>
        <v>1</v>
      </c>
      <c r="L39" s="65">
        <f t="shared" si="1"/>
        <v>6</v>
      </c>
      <c r="M39" s="298"/>
      <c r="N39" s="66"/>
    </row>
    <row r="40" spans="1:14" ht="16.5" customHeight="1" x14ac:dyDescent="0.25">
      <c r="A40" s="67">
        <v>43388</v>
      </c>
      <c r="B40" s="289">
        <v>0.35416666666666669</v>
      </c>
      <c r="C40" s="289">
        <v>0.64583333333333337</v>
      </c>
      <c r="D40" s="54">
        <f t="shared" si="6"/>
        <v>7</v>
      </c>
      <c r="E40" s="290">
        <v>0</v>
      </c>
      <c r="F40" s="290">
        <v>30</v>
      </c>
      <c r="G40" s="290">
        <v>30</v>
      </c>
      <c r="H40" s="290">
        <v>0</v>
      </c>
      <c r="I40" s="302">
        <f t="shared" si="7"/>
        <v>360</v>
      </c>
      <c r="J40" s="292"/>
      <c r="K40" s="71">
        <f t="shared" si="0"/>
        <v>1</v>
      </c>
      <c r="L40" s="72">
        <f t="shared" si="1"/>
        <v>6</v>
      </c>
      <c r="M40" s="293"/>
      <c r="N40" s="73"/>
    </row>
    <row r="41" spans="1:14" ht="16.5" customHeight="1" x14ac:dyDescent="0.25">
      <c r="A41" s="58">
        <v>43389</v>
      </c>
      <c r="B41" s="289">
        <v>0.35416666666666669</v>
      </c>
      <c r="C41" s="289">
        <v>0.64583333333333337</v>
      </c>
      <c r="D41" s="54">
        <f t="shared" si="6"/>
        <v>7</v>
      </c>
      <c r="E41" s="290">
        <v>0</v>
      </c>
      <c r="F41" s="290">
        <v>30</v>
      </c>
      <c r="G41" s="290">
        <v>30</v>
      </c>
      <c r="H41" s="290">
        <v>0</v>
      </c>
      <c r="I41" s="302">
        <f t="shared" si="7"/>
        <v>360</v>
      </c>
      <c r="J41" s="292"/>
      <c r="K41" s="59">
        <f t="shared" si="0"/>
        <v>1</v>
      </c>
      <c r="L41" s="60">
        <f t="shared" si="1"/>
        <v>6</v>
      </c>
      <c r="M41" s="293"/>
      <c r="N41" s="61"/>
    </row>
    <row r="42" spans="1:14" ht="16.5" customHeight="1" x14ac:dyDescent="0.25">
      <c r="A42" s="58">
        <v>43390</v>
      </c>
      <c r="B42" s="289">
        <v>0.35416666666666669</v>
      </c>
      <c r="C42" s="289">
        <v>0.64583333333333337</v>
      </c>
      <c r="D42" s="54">
        <f t="shared" si="6"/>
        <v>7</v>
      </c>
      <c r="E42" s="290">
        <v>0</v>
      </c>
      <c r="F42" s="290">
        <v>30</v>
      </c>
      <c r="G42" s="290">
        <v>30</v>
      </c>
      <c r="H42" s="290">
        <v>0</v>
      </c>
      <c r="I42" s="302">
        <f t="shared" si="7"/>
        <v>360</v>
      </c>
      <c r="J42" s="292"/>
      <c r="K42" s="59">
        <f t="shared" si="0"/>
        <v>1</v>
      </c>
      <c r="L42" s="60">
        <f t="shared" si="1"/>
        <v>6</v>
      </c>
      <c r="M42" s="293"/>
      <c r="N42" s="61"/>
    </row>
    <row r="43" spans="1:14" ht="16.5" customHeight="1" x14ac:dyDescent="0.25">
      <c r="A43" s="58">
        <v>43391</v>
      </c>
      <c r="B43" s="289">
        <v>0.35416666666666669</v>
      </c>
      <c r="C43" s="289">
        <v>0.64583333333333337</v>
      </c>
      <c r="D43" s="54">
        <f t="shared" si="6"/>
        <v>7</v>
      </c>
      <c r="E43" s="290">
        <v>0</v>
      </c>
      <c r="F43" s="290">
        <v>30</v>
      </c>
      <c r="G43" s="290">
        <v>30</v>
      </c>
      <c r="H43" s="290">
        <v>0</v>
      </c>
      <c r="I43" s="302">
        <f t="shared" si="7"/>
        <v>360</v>
      </c>
      <c r="J43" s="292"/>
      <c r="K43" s="59">
        <f t="shared" si="0"/>
        <v>1</v>
      </c>
      <c r="L43" s="60">
        <f t="shared" si="1"/>
        <v>6</v>
      </c>
      <c r="M43" s="293"/>
      <c r="N43" s="61"/>
    </row>
    <row r="44" spans="1:14" ht="16.5" customHeight="1" thickBot="1" x14ac:dyDescent="0.3">
      <c r="A44" s="62">
        <v>43392</v>
      </c>
      <c r="B44" s="294">
        <v>0.35416666666666669</v>
      </c>
      <c r="C44" s="294">
        <v>0.64583333333333337</v>
      </c>
      <c r="D44" s="63">
        <f t="shared" si="6"/>
        <v>7</v>
      </c>
      <c r="E44" s="295">
        <v>0</v>
      </c>
      <c r="F44" s="295">
        <v>30</v>
      </c>
      <c r="G44" s="295">
        <v>30</v>
      </c>
      <c r="H44" s="295">
        <v>0</v>
      </c>
      <c r="I44" s="303">
        <f t="shared" si="7"/>
        <v>360</v>
      </c>
      <c r="J44" s="297"/>
      <c r="K44" s="64">
        <f t="shared" si="0"/>
        <v>1</v>
      </c>
      <c r="L44" s="65">
        <f t="shared" si="1"/>
        <v>6</v>
      </c>
      <c r="M44" s="298"/>
      <c r="N44" s="66"/>
    </row>
    <row r="45" spans="1:14" ht="16.5" customHeight="1" x14ac:dyDescent="0.25">
      <c r="A45" s="53">
        <v>43395</v>
      </c>
      <c r="B45" s="289">
        <v>0.35416666666666669</v>
      </c>
      <c r="C45" s="289">
        <v>0.64583333333333337</v>
      </c>
      <c r="D45" s="54">
        <f t="shared" si="6"/>
        <v>7</v>
      </c>
      <c r="E45" s="290">
        <v>0</v>
      </c>
      <c r="F45" s="290">
        <v>30</v>
      </c>
      <c r="G45" s="290">
        <v>30</v>
      </c>
      <c r="H45" s="290">
        <v>0</v>
      </c>
      <c r="I45" s="302">
        <f t="shared" si="7"/>
        <v>360</v>
      </c>
      <c r="J45" s="292"/>
      <c r="K45" s="55">
        <f t="shared" si="0"/>
        <v>1</v>
      </c>
      <c r="L45" s="56">
        <f t="shared" si="1"/>
        <v>6</v>
      </c>
      <c r="M45" s="293"/>
      <c r="N45" s="57"/>
    </row>
    <row r="46" spans="1:14" ht="16.5" customHeight="1" x14ac:dyDescent="0.25">
      <c r="A46" s="58">
        <v>43396</v>
      </c>
      <c r="B46" s="289">
        <v>0.35416666666666669</v>
      </c>
      <c r="C46" s="289">
        <v>0.64583333333333337</v>
      </c>
      <c r="D46" s="54">
        <f t="shared" si="6"/>
        <v>7</v>
      </c>
      <c r="E46" s="290">
        <v>0</v>
      </c>
      <c r="F46" s="290">
        <v>30</v>
      </c>
      <c r="G46" s="290">
        <v>30</v>
      </c>
      <c r="H46" s="290">
        <v>0</v>
      </c>
      <c r="I46" s="302">
        <f t="shared" si="7"/>
        <v>360</v>
      </c>
      <c r="J46" s="292"/>
      <c r="K46" s="59">
        <f t="shared" si="0"/>
        <v>1</v>
      </c>
      <c r="L46" s="60">
        <f t="shared" si="1"/>
        <v>6</v>
      </c>
      <c r="M46" s="293"/>
      <c r="N46" s="61"/>
    </row>
    <row r="47" spans="1:14" ht="16.5" customHeight="1" x14ac:dyDescent="0.25">
      <c r="A47" s="58">
        <v>43397</v>
      </c>
      <c r="B47" s="289">
        <v>0.35416666666666669</v>
      </c>
      <c r="C47" s="289">
        <v>0.64583333333333337</v>
      </c>
      <c r="D47" s="54">
        <f t="shared" si="6"/>
        <v>7</v>
      </c>
      <c r="E47" s="290">
        <v>0</v>
      </c>
      <c r="F47" s="290">
        <v>30</v>
      </c>
      <c r="G47" s="290">
        <v>30</v>
      </c>
      <c r="H47" s="290">
        <v>0</v>
      </c>
      <c r="I47" s="302">
        <f t="shared" si="7"/>
        <v>360</v>
      </c>
      <c r="J47" s="292"/>
      <c r="K47" s="59">
        <f t="shared" si="0"/>
        <v>1</v>
      </c>
      <c r="L47" s="60">
        <f t="shared" si="1"/>
        <v>6</v>
      </c>
      <c r="M47" s="293"/>
      <c r="N47" s="61"/>
    </row>
    <row r="48" spans="1:14" ht="16.5" customHeight="1" x14ac:dyDescent="0.25">
      <c r="A48" s="58">
        <v>43398</v>
      </c>
      <c r="B48" s="289">
        <v>0.35416666666666669</v>
      </c>
      <c r="C48" s="289">
        <v>0.64583333333333337</v>
      </c>
      <c r="D48" s="54">
        <f t="shared" si="6"/>
        <v>7</v>
      </c>
      <c r="E48" s="290">
        <v>0</v>
      </c>
      <c r="F48" s="290">
        <v>30</v>
      </c>
      <c r="G48" s="290">
        <v>30</v>
      </c>
      <c r="H48" s="290">
        <v>0</v>
      </c>
      <c r="I48" s="302">
        <f t="shared" si="7"/>
        <v>360</v>
      </c>
      <c r="J48" s="292"/>
      <c r="K48" s="59">
        <f t="shared" si="0"/>
        <v>1</v>
      </c>
      <c r="L48" s="60">
        <f t="shared" si="1"/>
        <v>6</v>
      </c>
      <c r="M48" s="293"/>
      <c r="N48" s="61"/>
    </row>
    <row r="49" spans="1:14" ht="16.5" customHeight="1" thickBot="1" x14ac:dyDescent="0.3">
      <c r="A49" s="62">
        <v>43399</v>
      </c>
      <c r="B49" s="294">
        <v>0.35416666666666669</v>
      </c>
      <c r="C49" s="294">
        <v>0.64583333333333337</v>
      </c>
      <c r="D49" s="63">
        <f t="shared" si="6"/>
        <v>7</v>
      </c>
      <c r="E49" s="295">
        <v>0</v>
      </c>
      <c r="F49" s="295">
        <v>30</v>
      </c>
      <c r="G49" s="295">
        <v>30</v>
      </c>
      <c r="H49" s="295">
        <v>0</v>
      </c>
      <c r="I49" s="303">
        <f t="shared" si="7"/>
        <v>360</v>
      </c>
      <c r="J49" s="297"/>
      <c r="K49" s="64">
        <f t="shared" si="0"/>
        <v>1</v>
      </c>
      <c r="L49" s="65">
        <f t="shared" si="1"/>
        <v>6</v>
      </c>
      <c r="M49" s="298"/>
      <c r="N49" s="66"/>
    </row>
    <row r="50" spans="1:14" ht="16.5" customHeight="1" x14ac:dyDescent="0.25">
      <c r="A50" s="53">
        <v>43402</v>
      </c>
      <c r="B50" s="289">
        <v>0.35416666666666669</v>
      </c>
      <c r="C50" s="289">
        <v>0.64583333333333337</v>
      </c>
      <c r="D50" s="54">
        <f t="shared" si="6"/>
        <v>7</v>
      </c>
      <c r="E50" s="290">
        <v>0</v>
      </c>
      <c r="F50" s="290">
        <v>30</v>
      </c>
      <c r="G50" s="290">
        <v>30</v>
      </c>
      <c r="H50" s="290">
        <v>0</v>
      </c>
      <c r="I50" s="302">
        <f t="shared" si="7"/>
        <v>360</v>
      </c>
      <c r="J50" s="292"/>
      <c r="K50" s="55">
        <f t="shared" si="0"/>
        <v>1</v>
      </c>
      <c r="L50" s="56">
        <f t="shared" si="1"/>
        <v>6</v>
      </c>
      <c r="M50" s="293"/>
      <c r="N50" s="57"/>
    </row>
    <row r="51" spans="1:14" ht="16.5" customHeight="1" x14ac:dyDescent="0.25">
      <c r="A51" s="58">
        <v>43403</v>
      </c>
      <c r="B51" s="289">
        <v>0.35416666666666669</v>
      </c>
      <c r="C51" s="289">
        <v>0.64583333333333337</v>
      </c>
      <c r="D51" s="54">
        <f t="shared" si="6"/>
        <v>7</v>
      </c>
      <c r="E51" s="290">
        <v>0</v>
      </c>
      <c r="F51" s="290">
        <v>30</v>
      </c>
      <c r="G51" s="290">
        <v>30</v>
      </c>
      <c r="H51" s="290">
        <v>0</v>
      </c>
      <c r="I51" s="302">
        <f t="shared" si="7"/>
        <v>360</v>
      </c>
      <c r="J51" s="292"/>
      <c r="K51" s="59">
        <f t="shared" si="0"/>
        <v>1</v>
      </c>
      <c r="L51" s="60">
        <f>I51/60</f>
        <v>6</v>
      </c>
      <c r="M51" s="293"/>
      <c r="N51" s="61"/>
    </row>
    <row r="52" spans="1:14" ht="16.5" customHeight="1" x14ac:dyDescent="0.25">
      <c r="A52" s="58">
        <v>43404</v>
      </c>
      <c r="B52" s="289">
        <v>0.35416666666666669</v>
      </c>
      <c r="C52" s="289">
        <v>0.64583333333333337</v>
      </c>
      <c r="D52" s="54">
        <f t="shared" si="6"/>
        <v>7</v>
      </c>
      <c r="E52" s="290">
        <v>0</v>
      </c>
      <c r="F52" s="290">
        <v>30</v>
      </c>
      <c r="G52" s="290">
        <v>30</v>
      </c>
      <c r="H52" s="290">
        <v>0</v>
      </c>
      <c r="I52" s="302">
        <f t="shared" si="7"/>
        <v>360</v>
      </c>
      <c r="J52" s="292"/>
      <c r="K52" s="59">
        <f t="shared" si="0"/>
        <v>1</v>
      </c>
      <c r="L52" s="60">
        <f t="shared" si="1"/>
        <v>6</v>
      </c>
      <c r="M52" s="293"/>
      <c r="N52" s="61"/>
    </row>
    <row r="53" spans="1:14" ht="16.5" customHeight="1" x14ac:dyDescent="0.25">
      <c r="A53" s="74">
        <v>43405</v>
      </c>
      <c r="B53" s="289">
        <v>0.35416666666666669</v>
      </c>
      <c r="C53" s="289">
        <v>0.64583333333333337</v>
      </c>
      <c r="D53" s="75">
        <f t="shared" si="6"/>
        <v>7</v>
      </c>
      <c r="E53" s="290">
        <v>0</v>
      </c>
      <c r="F53" s="290">
        <v>30</v>
      </c>
      <c r="G53" s="290">
        <v>30</v>
      </c>
      <c r="H53" s="290">
        <v>0</v>
      </c>
      <c r="I53" s="304">
        <f t="shared" si="7"/>
        <v>360</v>
      </c>
      <c r="J53" s="292"/>
      <c r="K53" s="76">
        <f t="shared" si="0"/>
        <v>1</v>
      </c>
      <c r="L53" s="77">
        <f t="shared" si="1"/>
        <v>6</v>
      </c>
      <c r="M53" s="293"/>
      <c r="N53" s="78"/>
    </row>
    <row r="54" spans="1:14" ht="16.5" customHeight="1" thickBot="1" x14ac:dyDescent="0.3">
      <c r="A54" s="79">
        <v>43406</v>
      </c>
      <c r="B54" s="294">
        <v>0.35416666666666669</v>
      </c>
      <c r="C54" s="294">
        <v>0.64583333333333337</v>
      </c>
      <c r="D54" s="80">
        <f t="shared" si="6"/>
        <v>7</v>
      </c>
      <c r="E54" s="295">
        <v>0</v>
      </c>
      <c r="F54" s="295">
        <v>30</v>
      </c>
      <c r="G54" s="295">
        <v>30</v>
      </c>
      <c r="H54" s="295">
        <v>0</v>
      </c>
      <c r="I54" s="305">
        <f t="shared" si="7"/>
        <v>360</v>
      </c>
      <c r="J54" s="297"/>
      <c r="K54" s="81">
        <f t="shared" si="0"/>
        <v>1</v>
      </c>
      <c r="L54" s="82">
        <f t="shared" si="1"/>
        <v>6</v>
      </c>
      <c r="M54" s="298"/>
      <c r="N54" s="83"/>
    </row>
    <row r="55" spans="1:14" ht="16.5" customHeight="1" x14ac:dyDescent="0.25">
      <c r="A55" s="84">
        <v>43409</v>
      </c>
      <c r="B55" s="289"/>
      <c r="C55" s="289"/>
      <c r="D55" s="75">
        <f t="shared" si="4"/>
        <v>0</v>
      </c>
      <c r="E55" s="290"/>
      <c r="F55" s="290"/>
      <c r="G55" s="290"/>
      <c r="H55" s="290"/>
      <c r="I55" s="304">
        <f t="shared" si="5"/>
        <v>0</v>
      </c>
      <c r="J55" s="292" t="s">
        <v>46</v>
      </c>
      <c r="K55" s="85">
        <f t="shared" si="0"/>
        <v>1</v>
      </c>
      <c r="L55" s="86">
        <f t="shared" si="1"/>
        <v>0</v>
      </c>
      <c r="M55" s="293">
        <v>5</v>
      </c>
      <c r="N55" s="87"/>
    </row>
    <row r="56" spans="1:14" ht="16.5" customHeight="1" x14ac:dyDescent="0.25">
      <c r="A56" s="74">
        <v>43410</v>
      </c>
      <c r="B56" s="289">
        <v>0.35416666666666669</v>
      </c>
      <c r="C56" s="289">
        <v>0.64583333333333337</v>
      </c>
      <c r="D56" s="75">
        <f t="shared" si="6"/>
        <v>7</v>
      </c>
      <c r="E56" s="290">
        <v>0</v>
      </c>
      <c r="F56" s="290">
        <v>30</v>
      </c>
      <c r="G56" s="290">
        <v>30</v>
      </c>
      <c r="H56" s="290">
        <v>0</v>
      </c>
      <c r="I56" s="304">
        <f t="shared" si="5"/>
        <v>360</v>
      </c>
      <c r="J56" s="292"/>
      <c r="K56" s="76">
        <f t="shared" si="0"/>
        <v>1</v>
      </c>
      <c r="L56" s="77">
        <f t="shared" si="1"/>
        <v>6</v>
      </c>
      <c r="M56" s="293"/>
      <c r="N56" s="78"/>
    </row>
    <row r="57" spans="1:14" ht="16.5" customHeight="1" x14ac:dyDescent="0.25">
      <c r="A57" s="74">
        <v>43411</v>
      </c>
      <c r="B57" s="289">
        <v>0.35416666666666669</v>
      </c>
      <c r="C57" s="289">
        <v>0.64583333333333337</v>
      </c>
      <c r="D57" s="75">
        <f t="shared" si="6"/>
        <v>7</v>
      </c>
      <c r="E57" s="290">
        <v>0</v>
      </c>
      <c r="F57" s="290">
        <v>30</v>
      </c>
      <c r="G57" s="290">
        <v>30</v>
      </c>
      <c r="H57" s="290">
        <v>0</v>
      </c>
      <c r="I57" s="304">
        <f t="shared" si="5"/>
        <v>360</v>
      </c>
      <c r="J57" s="292"/>
      <c r="K57" s="76">
        <f t="shared" si="0"/>
        <v>1</v>
      </c>
      <c r="L57" s="77">
        <f t="shared" si="1"/>
        <v>6</v>
      </c>
      <c r="M57" s="293"/>
      <c r="N57" s="78"/>
    </row>
    <row r="58" spans="1:14" ht="16.5" customHeight="1" x14ac:dyDescent="0.25">
      <c r="A58" s="74">
        <v>43412</v>
      </c>
      <c r="B58" s="289">
        <v>0.35416666666666669</v>
      </c>
      <c r="C58" s="289">
        <v>0.64583333333333337</v>
      </c>
      <c r="D58" s="75">
        <f t="shared" si="6"/>
        <v>7</v>
      </c>
      <c r="E58" s="290">
        <v>0</v>
      </c>
      <c r="F58" s="290">
        <v>30</v>
      </c>
      <c r="G58" s="290">
        <v>30</v>
      </c>
      <c r="H58" s="290">
        <v>0</v>
      </c>
      <c r="I58" s="304">
        <f t="shared" si="5"/>
        <v>360</v>
      </c>
      <c r="J58" s="292"/>
      <c r="K58" s="76">
        <f t="shared" si="0"/>
        <v>1</v>
      </c>
      <c r="L58" s="77">
        <f t="shared" si="1"/>
        <v>6</v>
      </c>
      <c r="M58" s="293"/>
      <c r="N58" s="78"/>
    </row>
    <row r="59" spans="1:14" ht="16.5" customHeight="1" thickBot="1" x14ac:dyDescent="0.3">
      <c r="A59" s="79">
        <v>43413</v>
      </c>
      <c r="B59" s="294">
        <v>0.35416666666666669</v>
      </c>
      <c r="C59" s="294">
        <v>0.64583333333333337</v>
      </c>
      <c r="D59" s="80">
        <f t="shared" si="6"/>
        <v>7</v>
      </c>
      <c r="E59" s="295">
        <v>0</v>
      </c>
      <c r="F59" s="295">
        <v>30</v>
      </c>
      <c r="G59" s="295">
        <v>30</v>
      </c>
      <c r="H59" s="295">
        <v>0</v>
      </c>
      <c r="I59" s="305">
        <f t="shared" si="5"/>
        <v>360</v>
      </c>
      <c r="J59" s="297"/>
      <c r="K59" s="81">
        <f t="shared" si="0"/>
        <v>1</v>
      </c>
      <c r="L59" s="82">
        <f t="shared" si="1"/>
        <v>6</v>
      </c>
      <c r="M59" s="298"/>
      <c r="N59" s="83"/>
    </row>
    <row r="60" spans="1:14" s="205" customFormat="1" ht="16.5" customHeight="1" x14ac:dyDescent="0.25">
      <c r="A60" s="88">
        <v>43416</v>
      </c>
      <c r="B60" s="89" t="s">
        <v>10</v>
      </c>
      <c r="C60" s="90"/>
      <c r="D60" s="91"/>
      <c r="E60" s="225"/>
      <c r="F60" s="225"/>
      <c r="G60" s="225"/>
      <c r="H60" s="225"/>
      <c r="I60" s="230"/>
      <c r="J60" s="212" t="s">
        <v>66</v>
      </c>
      <c r="K60" s="93">
        <f t="shared" si="0"/>
        <v>0</v>
      </c>
      <c r="L60" s="94">
        <f t="shared" si="1"/>
        <v>0</v>
      </c>
      <c r="M60" s="217"/>
      <c r="N60" s="95"/>
    </row>
    <row r="61" spans="1:14" ht="16.5" customHeight="1" x14ac:dyDescent="0.25">
      <c r="A61" s="74">
        <v>43417</v>
      </c>
      <c r="B61" s="289">
        <v>0.35416666666666669</v>
      </c>
      <c r="C61" s="289">
        <v>0.64583333333333337</v>
      </c>
      <c r="D61" s="75">
        <f t="shared" si="6"/>
        <v>7</v>
      </c>
      <c r="E61" s="290">
        <v>0</v>
      </c>
      <c r="F61" s="290">
        <v>30</v>
      </c>
      <c r="G61" s="290">
        <v>30</v>
      </c>
      <c r="H61" s="290">
        <v>0</v>
      </c>
      <c r="I61" s="304">
        <f t="shared" si="5"/>
        <v>360</v>
      </c>
      <c r="J61" s="292"/>
      <c r="K61" s="76">
        <f t="shared" si="0"/>
        <v>1</v>
      </c>
      <c r="L61" s="77">
        <f t="shared" si="1"/>
        <v>6</v>
      </c>
      <c r="M61" s="293"/>
      <c r="N61" s="78"/>
    </row>
    <row r="62" spans="1:14" ht="16.5" customHeight="1" x14ac:dyDescent="0.25">
      <c r="A62" s="74">
        <v>43418</v>
      </c>
      <c r="B62" s="289">
        <v>0.35416666666666669</v>
      </c>
      <c r="C62" s="289">
        <v>0.64583333333333337</v>
      </c>
      <c r="D62" s="75">
        <f t="shared" si="6"/>
        <v>7</v>
      </c>
      <c r="E62" s="290">
        <v>0</v>
      </c>
      <c r="F62" s="290">
        <v>30</v>
      </c>
      <c r="G62" s="290">
        <v>30</v>
      </c>
      <c r="H62" s="290">
        <v>0</v>
      </c>
      <c r="I62" s="304">
        <f t="shared" si="5"/>
        <v>360</v>
      </c>
      <c r="J62" s="292"/>
      <c r="K62" s="76">
        <f t="shared" si="0"/>
        <v>1</v>
      </c>
      <c r="L62" s="77">
        <f t="shared" si="1"/>
        <v>6</v>
      </c>
      <c r="M62" s="293"/>
      <c r="N62" s="78"/>
    </row>
    <row r="63" spans="1:14" ht="16.5" customHeight="1" x14ac:dyDescent="0.25">
      <c r="A63" s="74">
        <v>43419</v>
      </c>
      <c r="B63" s="289">
        <v>0.35416666666666669</v>
      </c>
      <c r="C63" s="289">
        <v>0.64583333333333337</v>
      </c>
      <c r="D63" s="75">
        <f t="shared" si="6"/>
        <v>7</v>
      </c>
      <c r="E63" s="290">
        <v>0</v>
      </c>
      <c r="F63" s="290">
        <v>30</v>
      </c>
      <c r="G63" s="290">
        <v>30</v>
      </c>
      <c r="H63" s="290">
        <v>0</v>
      </c>
      <c r="I63" s="304">
        <f t="shared" si="5"/>
        <v>360</v>
      </c>
      <c r="J63" s="292"/>
      <c r="K63" s="76">
        <f t="shared" si="0"/>
        <v>1</v>
      </c>
      <c r="L63" s="77">
        <f t="shared" si="1"/>
        <v>6</v>
      </c>
      <c r="M63" s="293"/>
      <c r="N63" s="78"/>
    </row>
    <row r="64" spans="1:14" ht="16.5" customHeight="1" thickBot="1" x14ac:dyDescent="0.3">
      <c r="A64" s="79">
        <v>43420</v>
      </c>
      <c r="B64" s="294">
        <v>0.35416666666666669</v>
      </c>
      <c r="C64" s="294">
        <v>0.64583333333333337</v>
      </c>
      <c r="D64" s="80">
        <f t="shared" si="6"/>
        <v>7</v>
      </c>
      <c r="E64" s="295">
        <v>0</v>
      </c>
      <c r="F64" s="295">
        <v>30</v>
      </c>
      <c r="G64" s="295">
        <v>30</v>
      </c>
      <c r="H64" s="295">
        <v>0</v>
      </c>
      <c r="I64" s="305">
        <f t="shared" si="5"/>
        <v>360</v>
      </c>
      <c r="J64" s="297"/>
      <c r="K64" s="81">
        <f t="shared" si="0"/>
        <v>1</v>
      </c>
      <c r="L64" s="82">
        <f t="shared" si="1"/>
        <v>6</v>
      </c>
      <c r="M64" s="298"/>
      <c r="N64" s="83"/>
    </row>
    <row r="65" spans="1:14" ht="45" x14ac:dyDescent="0.25">
      <c r="A65" s="306">
        <v>43423</v>
      </c>
      <c r="B65" s="307">
        <v>0.35416666666666669</v>
      </c>
      <c r="C65" s="308">
        <v>0.64583333333333337</v>
      </c>
      <c r="D65" s="309">
        <f t="shared" si="4"/>
        <v>7</v>
      </c>
      <c r="E65" s="310">
        <v>0</v>
      </c>
      <c r="F65" s="310">
        <v>30</v>
      </c>
      <c r="G65" s="310">
        <v>30</v>
      </c>
      <c r="H65" s="310">
        <v>0</v>
      </c>
      <c r="I65" s="311">
        <f t="shared" si="5"/>
        <v>360</v>
      </c>
      <c r="J65" s="312" t="s">
        <v>51</v>
      </c>
      <c r="K65" s="85">
        <f t="shared" si="0"/>
        <v>1</v>
      </c>
      <c r="L65" s="86">
        <f t="shared" si="1"/>
        <v>6</v>
      </c>
      <c r="M65" s="313"/>
      <c r="N65" s="235"/>
    </row>
    <row r="66" spans="1:14" ht="15" x14ac:dyDescent="0.25">
      <c r="A66" s="238">
        <v>43424</v>
      </c>
      <c r="B66" s="289">
        <v>0.35416666666666669</v>
      </c>
      <c r="C66" s="314">
        <v>0.64583333333333337</v>
      </c>
      <c r="D66" s="75">
        <f t="shared" si="4"/>
        <v>7</v>
      </c>
      <c r="E66" s="290">
        <v>0</v>
      </c>
      <c r="F66" s="290">
        <v>30</v>
      </c>
      <c r="G66" s="290">
        <v>30</v>
      </c>
      <c r="H66" s="290">
        <v>0</v>
      </c>
      <c r="I66" s="304">
        <f t="shared" si="5"/>
        <v>360</v>
      </c>
      <c r="J66" s="292"/>
      <c r="K66" s="76">
        <f t="shared" si="0"/>
        <v>1</v>
      </c>
      <c r="L66" s="77">
        <f t="shared" si="1"/>
        <v>6</v>
      </c>
      <c r="M66" s="293"/>
      <c r="N66" s="236"/>
    </row>
    <row r="67" spans="1:14" ht="16.5" customHeight="1" x14ac:dyDescent="0.25">
      <c r="A67" s="238">
        <v>43425</v>
      </c>
      <c r="B67" s="89" t="s">
        <v>10</v>
      </c>
      <c r="C67" s="90"/>
      <c r="D67" s="91"/>
      <c r="E67" s="225"/>
      <c r="F67" s="225"/>
      <c r="G67" s="225"/>
      <c r="H67" s="225"/>
      <c r="I67" s="230"/>
      <c r="J67" s="315" t="s">
        <v>42</v>
      </c>
      <c r="K67" s="76">
        <f t="shared" si="0"/>
        <v>0</v>
      </c>
      <c r="L67" s="77">
        <f t="shared" si="1"/>
        <v>0</v>
      </c>
      <c r="M67" s="316"/>
      <c r="N67" s="237"/>
    </row>
    <row r="68" spans="1:14" s="205" customFormat="1" ht="16.5" customHeight="1" x14ac:dyDescent="0.25">
      <c r="A68" s="238">
        <v>43426</v>
      </c>
      <c r="B68" s="89" t="s">
        <v>10</v>
      </c>
      <c r="C68" s="90"/>
      <c r="D68" s="91"/>
      <c r="E68" s="225"/>
      <c r="F68" s="225"/>
      <c r="G68" s="225"/>
      <c r="H68" s="225"/>
      <c r="I68" s="230"/>
      <c r="J68" s="212" t="s">
        <v>67</v>
      </c>
      <c r="K68" s="76">
        <f t="shared" si="0"/>
        <v>0</v>
      </c>
      <c r="L68" s="77">
        <f t="shared" si="1"/>
        <v>0</v>
      </c>
      <c r="M68" s="217"/>
      <c r="N68" s="237"/>
    </row>
    <row r="69" spans="1:14" ht="16.5" customHeight="1" thickBot="1" x14ac:dyDescent="0.3">
      <c r="A69" s="317">
        <v>43427</v>
      </c>
      <c r="B69" s="239" t="s">
        <v>10</v>
      </c>
      <c r="C69" s="240"/>
      <c r="D69" s="241"/>
      <c r="E69" s="242"/>
      <c r="F69" s="242"/>
      <c r="G69" s="242"/>
      <c r="H69" s="242"/>
      <c r="I69" s="243"/>
      <c r="J69" s="297" t="s">
        <v>42</v>
      </c>
      <c r="K69" s="81">
        <f t="shared" si="0"/>
        <v>0</v>
      </c>
      <c r="L69" s="82">
        <f t="shared" si="1"/>
        <v>0</v>
      </c>
      <c r="M69" s="298"/>
      <c r="N69" s="244"/>
    </row>
    <row r="70" spans="1:14" ht="16.5" customHeight="1" x14ac:dyDescent="0.25">
      <c r="A70" s="88">
        <v>43430</v>
      </c>
      <c r="B70" s="318">
        <v>0.35416666666666669</v>
      </c>
      <c r="C70" s="318">
        <v>0.64583333333333337</v>
      </c>
      <c r="D70" s="319">
        <f t="shared" ref="D70:D89" si="8">MAX((INT((C70-B70)*1440)/60),0)</f>
        <v>7</v>
      </c>
      <c r="E70" s="320">
        <v>0</v>
      </c>
      <c r="F70" s="320">
        <v>30</v>
      </c>
      <c r="G70" s="320">
        <v>30</v>
      </c>
      <c r="H70" s="320">
        <v>0</v>
      </c>
      <c r="I70" s="321">
        <f t="shared" ref="I70:I89" si="9">MAX((D70*60)-H70-F70-E70-G70,0)</f>
        <v>360</v>
      </c>
      <c r="J70" s="378"/>
      <c r="K70" s="93">
        <f t="shared" si="0"/>
        <v>1</v>
      </c>
      <c r="L70" s="94">
        <f t="shared" si="1"/>
        <v>6</v>
      </c>
      <c r="M70" s="322"/>
      <c r="N70" s="95"/>
    </row>
    <row r="71" spans="1:14" ht="16.5" customHeight="1" x14ac:dyDescent="0.25">
      <c r="A71" s="74">
        <v>43431</v>
      </c>
      <c r="B71" s="289">
        <v>0.35416666666666669</v>
      </c>
      <c r="C71" s="289">
        <v>0.64583333333333337</v>
      </c>
      <c r="D71" s="75">
        <f t="shared" si="8"/>
        <v>7</v>
      </c>
      <c r="E71" s="290">
        <v>0</v>
      </c>
      <c r="F71" s="290">
        <v>30</v>
      </c>
      <c r="G71" s="290">
        <v>30</v>
      </c>
      <c r="H71" s="290">
        <v>0</v>
      </c>
      <c r="I71" s="304">
        <f t="shared" si="9"/>
        <v>360</v>
      </c>
      <c r="J71" s="292"/>
      <c r="K71" s="76">
        <f t="shared" si="0"/>
        <v>1</v>
      </c>
      <c r="L71" s="77">
        <f t="shared" si="1"/>
        <v>6</v>
      </c>
      <c r="M71" s="293"/>
      <c r="N71" s="78"/>
    </row>
    <row r="72" spans="1:14" ht="16.5" customHeight="1" x14ac:dyDescent="0.25">
      <c r="A72" s="74">
        <v>43432</v>
      </c>
      <c r="B72" s="289">
        <v>0.35416666666666669</v>
      </c>
      <c r="C72" s="289">
        <v>0.64583333333333337</v>
      </c>
      <c r="D72" s="75">
        <f t="shared" si="8"/>
        <v>7</v>
      </c>
      <c r="E72" s="290">
        <v>0</v>
      </c>
      <c r="F72" s="290">
        <v>30</v>
      </c>
      <c r="G72" s="290">
        <v>30</v>
      </c>
      <c r="H72" s="290">
        <v>0</v>
      </c>
      <c r="I72" s="304">
        <f t="shared" si="9"/>
        <v>360</v>
      </c>
      <c r="J72" s="292"/>
      <c r="K72" s="76">
        <f t="shared" si="0"/>
        <v>1</v>
      </c>
      <c r="L72" s="77">
        <f t="shared" si="1"/>
        <v>6</v>
      </c>
      <c r="M72" s="293"/>
      <c r="N72" s="78"/>
    </row>
    <row r="73" spans="1:14" ht="16.5" customHeight="1" x14ac:dyDescent="0.25">
      <c r="A73" s="74">
        <v>43433</v>
      </c>
      <c r="B73" s="289">
        <v>0.35416666666666669</v>
      </c>
      <c r="C73" s="289">
        <v>0.64583333333333337</v>
      </c>
      <c r="D73" s="75">
        <f t="shared" si="8"/>
        <v>7</v>
      </c>
      <c r="E73" s="290">
        <v>0</v>
      </c>
      <c r="F73" s="290">
        <v>30</v>
      </c>
      <c r="G73" s="290">
        <v>30</v>
      </c>
      <c r="H73" s="290">
        <v>0</v>
      </c>
      <c r="I73" s="304">
        <f t="shared" si="9"/>
        <v>360</v>
      </c>
      <c r="J73" s="292"/>
      <c r="K73" s="76">
        <f t="shared" si="0"/>
        <v>1</v>
      </c>
      <c r="L73" s="77">
        <f t="shared" si="1"/>
        <v>6</v>
      </c>
      <c r="M73" s="293"/>
      <c r="N73" s="78"/>
    </row>
    <row r="74" spans="1:14" ht="16.5" customHeight="1" thickBot="1" x14ac:dyDescent="0.3">
      <c r="A74" s="79">
        <v>43434</v>
      </c>
      <c r="B74" s="294">
        <v>0.35416666666666669</v>
      </c>
      <c r="C74" s="294">
        <v>0.64583333333333337</v>
      </c>
      <c r="D74" s="80">
        <f t="shared" si="8"/>
        <v>7</v>
      </c>
      <c r="E74" s="295">
        <v>0</v>
      </c>
      <c r="F74" s="295">
        <v>30</v>
      </c>
      <c r="G74" s="295">
        <v>30</v>
      </c>
      <c r="H74" s="295">
        <v>0</v>
      </c>
      <c r="I74" s="305">
        <f t="shared" si="9"/>
        <v>360</v>
      </c>
      <c r="J74" s="297"/>
      <c r="K74" s="81">
        <f t="shared" ref="K74:K137" si="10">IF(I74+M74&gt;0,1,0)</f>
        <v>1</v>
      </c>
      <c r="L74" s="82">
        <f t="shared" si="1"/>
        <v>6</v>
      </c>
      <c r="M74" s="298"/>
      <c r="N74" s="83"/>
    </row>
    <row r="75" spans="1:14" ht="16.5" customHeight="1" x14ac:dyDescent="0.25">
      <c r="A75" s="96">
        <v>43437</v>
      </c>
      <c r="B75" s="307">
        <v>0.35416666666666669</v>
      </c>
      <c r="C75" s="307">
        <v>0.64583333333333337</v>
      </c>
      <c r="D75" s="97">
        <f t="shared" si="8"/>
        <v>7</v>
      </c>
      <c r="E75" s="310">
        <v>0</v>
      </c>
      <c r="F75" s="310">
        <v>30</v>
      </c>
      <c r="G75" s="310">
        <v>30</v>
      </c>
      <c r="H75" s="310">
        <v>0</v>
      </c>
      <c r="I75" s="323">
        <f t="shared" si="9"/>
        <v>360</v>
      </c>
      <c r="J75" s="312"/>
      <c r="K75" s="98">
        <f t="shared" si="10"/>
        <v>1</v>
      </c>
      <c r="L75" s="99">
        <f t="shared" ref="L75:L141" si="11">I75/60</f>
        <v>6</v>
      </c>
      <c r="M75" s="313"/>
      <c r="N75" s="100"/>
    </row>
    <row r="76" spans="1:14" ht="16.5" customHeight="1" x14ac:dyDescent="0.25">
      <c r="A76" s="101">
        <v>43438</v>
      </c>
      <c r="B76" s="289">
        <v>0.35416666666666669</v>
      </c>
      <c r="C76" s="289">
        <v>0.64583333333333337</v>
      </c>
      <c r="D76" s="102">
        <f t="shared" si="8"/>
        <v>7</v>
      </c>
      <c r="E76" s="290">
        <v>0</v>
      </c>
      <c r="F76" s="290">
        <v>30</v>
      </c>
      <c r="G76" s="290">
        <v>30</v>
      </c>
      <c r="H76" s="290">
        <v>0</v>
      </c>
      <c r="I76" s="221">
        <f t="shared" si="9"/>
        <v>360</v>
      </c>
      <c r="J76" s="292"/>
      <c r="K76" s="103">
        <f t="shared" si="10"/>
        <v>1</v>
      </c>
      <c r="L76" s="104">
        <f t="shared" si="11"/>
        <v>6</v>
      </c>
      <c r="M76" s="293"/>
      <c r="N76" s="105"/>
    </row>
    <row r="77" spans="1:14" ht="16.5" customHeight="1" x14ac:dyDescent="0.25">
      <c r="A77" s="101">
        <v>43439</v>
      </c>
      <c r="B77" s="289">
        <v>0.35416666666666669</v>
      </c>
      <c r="C77" s="289">
        <v>0.64583333333333337</v>
      </c>
      <c r="D77" s="102">
        <f t="shared" si="8"/>
        <v>7</v>
      </c>
      <c r="E77" s="290">
        <v>0</v>
      </c>
      <c r="F77" s="290">
        <v>30</v>
      </c>
      <c r="G77" s="290">
        <v>30</v>
      </c>
      <c r="H77" s="290">
        <v>0</v>
      </c>
      <c r="I77" s="221">
        <f t="shared" si="9"/>
        <v>360</v>
      </c>
      <c r="J77" s="292"/>
      <c r="K77" s="103">
        <f t="shared" si="10"/>
        <v>1</v>
      </c>
      <c r="L77" s="104">
        <f t="shared" si="11"/>
        <v>6</v>
      </c>
      <c r="M77" s="293"/>
      <c r="N77" s="105"/>
    </row>
    <row r="78" spans="1:14" ht="16.5" customHeight="1" x14ac:dyDescent="0.25">
      <c r="A78" s="101">
        <v>43440</v>
      </c>
      <c r="B78" s="289">
        <v>0.35416666666666669</v>
      </c>
      <c r="C78" s="289">
        <v>0.64583333333333337</v>
      </c>
      <c r="D78" s="102">
        <f t="shared" si="8"/>
        <v>7</v>
      </c>
      <c r="E78" s="290">
        <v>0</v>
      </c>
      <c r="F78" s="290">
        <v>30</v>
      </c>
      <c r="G78" s="290">
        <v>30</v>
      </c>
      <c r="H78" s="290">
        <v>0</v>
      </c>
      <c r="I78" s="221">
        <f t="shared" si="9"/>
        <v>360</v>
      </c>
      <c r="J78" s="292"/>
      <c r="K78" s="103">
        <f t="shared" si="10"/>
        <v>1</v>
      </c>
      <c r="L78" s="104">
        <f t="shared" si="11"/>
        <v>6</v>
      </c>
      <c r="M78" s="293"/>
      <c r="N78" s="105"/>
    </row>
    <row r="79" spans="1:14" ht="16.5" customHeight="1" thickBot="1" x14ac:dyDescent="0.3">
      <c r="A79" s="106">
        <v>43441</v>
      </c>
      <c r="B79" s="294">
        <v>0.35416666666666669</v>
      </c>
      <c r="C79" s="294">
        <v>0.64583333333333337</v>
      </c>
      <c r="D79" s="107">
        <f t="shared" si="8"/>
        <v>7</v>
      </c>
      <c r="E79" s="295">
        <v>0</v>
      </c>
      <c r="F79" s="295">
        <v>30</v>
      </c>
      <c r="G79" s="295">
        <v>30</v>
      </c>
      <c r="H79" s="295">
        <v>0</v>
      </c>
      <c r="I79" s="324">
        <f t="shared" si="9"/>
        <v>360</v>
      </c>
      <c r="J79" s="297"/>
      <c r="K79" s="108">
        <f t="shared" si="10"/>
        <v>1</v>
      </c>
      <c r="L79" s="109">
        <f t="shared" si="11"/>
        <v>6</v>
      </c>
      <c r="M79" s="298"/>
      <c r="N79" s="110"/>
    </row>
    <row r="80" spans="1:14" ht="15" x14ac:dyDescent="0.25">
      <c r="A80" s="111">
        <v>43444</v>
      </c>
      <c r="B80" s="307">
        <v>0.35416666666666669</v>
      </c>
      <c r="C80" s="307">
        <v>0.64583333333333337</v>
      </c>
      <c r="D80" s="97">
        <f t="shared" si="8"/>
        <v>7</v>
      </c>
      <c r="E80" s="310">
        <v>0</v>
      </c>
      <c r="F80" s="310">
        <v>30</v>
      </c>
      <c r="G80" s="310">
        <v>30</v>
      </c>
      <c r="H80" s="310">
        <v>0</v>
      </c>
      <c r="I80" s="323">
        <f t="shared" si="9"/>
        <v>360</v>
      </c>
      <c r="J80" s="312" t="s">
        <v>53</v>
      </c>
      <c r="K80" s="112">
        <f t="shared" si="10"/>
        <v>1</v>
      </c>
      <c r="L80" s="113">
        <f t="shared" si="11"/>
        <v>6</v>
      </c>
      <c r="M80" s="313"/>
      <c r="N80" s="114"/>
    </row>
    <row r="81" spans="1:14" ht="16.5" customHeight="1" x14ac:dyDescent="0.25">
      <c r="A81" s="101">
        <v>43445</v>
      </c>
      <c r="B81" s="289">
        <v>0.35416666666666669</v>
      </c>
      <c r="C81" s="289">
        <v>0.64583333333333337</v>
      </c>
      <c r="D81" s="102">
        <f t="shared" si="8"/>
        <v>7</v>
      </c>
      <c r="E81" s="290">
        <v>0</v>
      </c>
      <c r="F81" s="290">
        <v>30</v>
      </c>
      <c r="G81" s="290">
        <v>30</v>
      </c>
      <c r="H81" s="290">
        <v>0</v>
      </c>
      <c r="I81" s="221">
        <f t="shared" si="9"/>
        <v>360</v>
      </c>
      <c r="J81" s="292"/>
      <c r="K81" s="103">
        <f t="shared" si="10"/>
        <v>1</v>
      </c>
      <c r="L81" s="104">
        <f t="shared" si="11"/>
        <v>6</v>
      </c>
      <c r="M81" s="293"/>
      <c r="N81" s="105"/>
    </row>
    <row r="82" spans="1:14" ht="16.5" customHeight="1" x14ac:dyDescent="0.25">
      <c r="A82" s="101">
        <v>43446</v>
      </c>
      <c r="B82" s="289">
        <v>0.35416666666666669</v>
      </c>
      <c r="C82" s="289">
        <v>0.64583333333333337</v>
      </c>
      <c r="D82" s="102">
        <f t="shared" si="8"/>
        <v>7</v>
      </c>
      <c r="E82" s="290">
        <v>0</v>
      </c>
      <c r="F82" s="290">
        <v>30</v>
      </c>
      <c r="G82" s="290">
        <v>30</v>
      </c>
      <c r="H82" s="290">
        <v>0</v>
      </c>
      <c r="I82" s="221">
        <f t="shared" si="9"/>
        <v>360</v>
      </c>
      <c r="J82" s="292"/>
      <c r="K82" s="103">
        <f t="shared" si="10"/>
        <v>1</v>
      </c>
      <c r="L82" s="104">
        <f t="shared" si="11"/>
        <v>6</v>
      </c>
      <c r="M82" s="293"/>
      <c r="N82" s="105"/>
    </row>
    <row r="83" spans="1:14" ht="16.5" customHeight="1" x14ac:dyDescent="0.25">
      <c r="A83" s="101">
        <v>43447</v>
      </c>
      <c r="B83" s="289">
        <v>0.35416666666666669</v>
      </c>
      <c r="C83" s="289">
        <v>0.64583333333333337</v>
      </c>
      <c r="D83" s="102">
        <f t="shared" si="8"/>
        <v>7</v>
      </c>
      <c r="E83" s="290">
        <v>0</v>
      </c>
      <c r="F83" s="290">
        <v>30</v>
      </c>
      <c r="G83" s="290">
        <v>30</v>
      </c>
      <c r="H83" s="290">
        <v>0</v>
      </c>
      <c r="I83" s="221">
        <f t="shared" si="9"/>
        <v>360</v>
      </c>
      <c r="J83" s="292"/>
      <c r="K83" s="103">
        <f t="shared" si="10"/>
        <v>1</v>
      </c>
      <c r="L83" s="104">
        <f t="shared" si="11"/>
        <v>6</v>
      </c>
      <c r="M83" s="293"/>
      <c r="N83" s="105"/>
    </row>
    <row r="84" spans="1:14" ht="16.5" customHeight="1" thickBot="1" x14ac:dyDescent="0.3">
      <c r="A84" s="106">
        <v>43448</v>
      </c>
      <c r="B84" s="294">
        <v>0.35416666666666669</v>
      </c>
      <c r="C84" s="294">
        <v>0.64583333333333337</v>
      </c>
      <c r="D84" s="107">
        <f t="shared" si="8"/>
        <v>7</v>
      </c>
      <c r="E84" s="295">
        <v>0</v>
      </c>
      <c r="F84" s="295">
        <v>30</v>
      </c>
      <c r="G84" s="295">
        <v>30</v>
      </c>
      <c r="H84" s="295">
        <v>0</v>
      </c>
      <c r="I84" s="324">
        <f t="shared" si="9"/>
        <v>360</v>
      </c>
      <c r="J84" s="297"/>
      <c r="K84" s="108">
        <f t="shared" si="10"/>
        <v>1</v>
      </c>
      <c r="L84" s="109">
        <f t="shared" si="11"/>
        <v>6</v>
      </c>
      <c r="M84" s="298"/>
      <c r="N84" s="110"/>
    </row>
    <row r="85" spans="1:14" ht="15" x14ac:dyDescent="0.25">
      <c r="A85" s="111">
        <v>43451</v>
      </c>
      <c r="B85" s="307">
        <v>0.35416666666666669</v>
      </c>
      <c r="C85" s="307">
        <v>0.64583333333333337</v>
      </c>
      <c r="D85" s="97">
        <f t="shared" si="8"/>
        <v>7</v>
      </c>
      <c r="E85" s="310">
        <v>0</v>
      </c>
      <c r="F85" s="310">
        <v>30</v>
      </c>
      <c r="G85" s="310">
        <v>30</v>
      </c>
      <c r="H85" s="310">
        <v>0</v>
      </c>
      <c r="I85" s="323">
        <f t="shared" si="9"/>
        <v>360</v>
      </c>
      <c r="J85" s="312" t="s">
        <v>53</v>
      </c>
      <c r="K85" s="112">
        <f t="shared" si="10"/>
        <v>1</v>
      </c>
      <c r="L85" s="113">
        <f t="shared" si="11"/>
        <v>6</v>
      </c>
      <c r="M85" s="313"/>
      <c r="N85" s="114"/>
    </row>
    <row r="86" spans="1:14" ht="16.5" customHeight="1" x14ac:dyDescent="0.25">
      <c r="A86" s="101">
        <v>43452</v>
      </c>
      <c r="B86" s="289">
        <v>0.35416666666666669</v>
      </c>
      <c r="C86" s="289">
        <v>0.64583333333333337</v>
      </c>
      <c r="D86" s="102">
        <f t="shared" si="8"/>
        <v>7</v>
      </c>
      <c r="E86" s="290">
        <v>0</v>
      </c>
      <c r="F86" s="290">
        <v>30</v>
      </c>
      <c r="G86" s="290">
        <v>30</v>
      </c>
      <c r="H86" s="290">
        <v>0</v>
      </c>
      <c r="I86" s="221">
        <f t="shared" si="9"/>
        <v>360</v>
      </c>
      <c r="J86" s="292"/>
      <c r="K86" s="103">
        <f t="shared" si="10"/>
        <v>1</v>
      </c>
      <c r="L86" s="104">
        <f t="shared" si="11"/>
        <v>6</v>
      </c>
      <c r="M86" s="293"/>
      <c r="N86" s="105"/>
    </row>
    <row r="87" spans="1:14" ht="16.5" customHeight="1" x14ac:dyDescent="0.25">
      <c r="A87" s="101">
        <v>43453</v>
      </c>
      <c r="B87" s="289">
        <v>0.35416666666666669</v>
      </c>
      <c r="C87" s="289">
        <v>0.64583333333333337</v>
      </c>
      <c r="D87" s="102">
        <f t="shared" si="8"/>
        <v>7</v>
      </c>
      <c r="E87" s="290">
        <v>0</v>
      </c>
      <c r="F87" s="290">
        <v>30</v>
      </c>
      <c r="G87" s="290">
        <v>30</v>
      </c>
      <c r="H87" s="290">
        <v>0</v>
      </c>
      <c r="I87" s="221">
        <f t="shared" si="9"/>
        <v>360</v>
      </c>
      <c r="J87" s="292"/>
      <c r="K87" s="103">
        <f t="shared" si="10"/>
        <v>1</v>
      </c>
      <c r="L87" s="104">
        <f t="shared" si="11"/>
        <v>6</v>
      </c>
      <c r="M87" s="293"/>
      <c r="N87" s="105"/>
    </row>
    <row r="88" spans="1:14" ht="16.5" customHeight="1" x14ac:dyDescent="0.25">
      <c r="A88" s="101">
        <v>43454</v>
      </c>
      <c r="B88" s="289">
        <v>0.35416666666666669</v>
      </c>
      <c r="C88" s="289">
        <v>0.64583333333333337</v>
      </c>
      <c r="D88" s="102">
        <f t="shared" si="8"/>
        <v>7</v>
      </c>
      <c r="E88" s="290">
        <v>0</v>
      </c>
      <c r="F88" s="290">
        <v>30</v>
      </c>
      <c r="G88" s="290">
        <v>30</v>
      </c>
      <c r="H88" s="290">
        <v>0</v>
      </c>
      <c r="I88" s="221">
        <f t="shared" si="9"/>
        <v>360</v>
      </c>
      <c r="J88" s="292"/>
      <c r="K88" s="103">
        <f t="shared" si="10"/>
        <v>1</v>
      </c>
      <c r="L88" s="104">
        <f t="shared" si="11"/>
        <v>6</v>
      </c>
      <c r="M88" s="293"/>
      <c r="N88" s="105"/>
    </row>
    <row r="89" spans="1:14" ht="16.5" customHeight="1" thickBot="1" x14ac:dyDescent="0.3">
      <c r="A89" s="106">
        <v>43455</v>
      </c>
      <c r="B89" s="294">
        <v>0.35416666666666669</v>
      </c>
      <c r="C89" s="294">
        <v>0.64583333333333337</v>
      </c>
      <c r="D89" s="107">
        <f t="shared" si="8"/>
        <v>7</v>
      </c>
      <c r="E89" s="295">
        <v>0</v>
      </c>
      <c r="F89" s="295">
        <v>30</v>
      </c>
      <c r="G89" s="295">
        <v>30</v>
      </c>
      <c r="H89" s="295">
        <v>0</v>
      </c>
      <c r="I89" s="324">
        <f t="shared" si="9"/>
        <v>360</v>
      </c>
      <c r="J89" s="297"/>
      <c r="K89" s="108">
        <f t="shared" si="10"/>
        <v>1</v>
      </c>
      <c r="L89" s="109">
        <f t="shared" si="11"/>
        <v>6</v>
      </c>
      <c r="M89" s="298"/>
      <c r="N89" s="110"/>
    </row>
    <row r="90" spans="1:14" ht="16.5" customHeight="1" x14ac:dyDescent="0.25">
      <c r="A90" s="325">
        <v>43458</v>
      </c>
      <c r="B90" s="250" t="s">
        <v>10</v>
      </c>
      <c r="C90" s="251"/>
      <c r="D90" s="252"/>
      <c r="E90" s="253"/>
      <c r="F90" s="253"/>
      <c r="G90" s="253"/>
      <c r="H90" s="253"/>
      <c r="I90" s="254"/>
      <c r="J90" s="326" t="s">
        <v>43</v>
      </c>
      <c r="K90" s="112">
        <f t="shared" si="10"/>
        <v>0</v>
      </c>
      <c r="L90" s="113">
        <f t="shared" si="11"/>
        <v>0</v>
      </c>
      <c r="M90" s="327"/>
      <c r="N90" s="255"/>
    </row>
    <row r="91" spans="1:14" s="205" customFormat="1" ht="16.5" customHeight="1" x14ac:dyDescent="0.25">
      <c r="A91" s="256">
        <v>43459</v>
      </c>
      <c r="B91" s="115" t="s">
        <v>10</v>
      </c>
      <c r="C91" s="116"/>
      <c r="D91" s="117"/>
      <c r="E91" s="226"/>
      <c r="F91" s="226"/>
      <c r="G91" s="226"/>
      <c r="H91" s="226"/>
      <c r="I91" s="231"/>
      <c r="J91" s="213" t="s">
        <v>62</v>
      </c>
      <c r="K91" s="103">
        <f t="shared" si="10"/>
        <v>0</v>
      </c>
      <c r="L91" s="104">
        <f t="shared" si="11"/>
        <v>0</v>
      </c>
      <c r="M91" s="218"/>
      <c r="N91" s="257"/>
    </row>
    <row r="92" spans="1:14" ht="16.5" customHeight="1" x14ac:dyDescent="0.25">
      <c r="A92" s="256">
        <v>43460</v>
      </c>
      <c r="B92" s="115" t="s">
        <v>10</v>
      </c>
      <c r="C92" s="116"/>
      <c r="D92" s="117"/>
      <c r="E92" s="226"/>
      <c r="F92" s="226"/>
      <c r="G92" s="226"/>
      <c r="H92" s="226"/>
      <c r="I92" s="231"/>
      <c r="J92" s="213" t="s">
        <v>43</v>
      </c>
      <c r="K92" s="103">
        <f t="shared" si="10"/>
        <v>0</v>
      </c>
      <c r="L92" s="104">
        <f t="shared" si="11"/>
        <v>0</v>
      </c>
      <c r="M92" s="316"/>
      <c r="N92" s="257"/>
    </row>
    <row r="93" spans="1:14" ht="16.5" customHeight="1" x14ac:dyDescent="0.25">
      <c r="A93" s="256">
        <v>43461</v>
      </c>
      <c r="B93" s="115" t="s">
        <v>10</v>
      </c>
      <c r="C93" s="116"/>
      <c r="D93" s="117"/>
      <c r="E93" s="226"/>
      <c r="F93" s="226"/>
      <c r="G93" s="226"/>
      <c r="H93" s="226"/>
      <c r="I93" s="231"/>
      <c r="J93" s="213" t="s">
        <v>43</v>
      </c>
      <c r="K93" s="103">
        <f t="shared" si="10"/>
        <v>0</v>
      </c>
      <c r="L93" s="104">
        <f t="shared" si="11"/>
        <v>0</v>
      </c>
      <c r="M93" s="316"/>
      <c r="N93" s="257"/>
    </row>
    <row r="94" spans="1:14" ht="16.5" customHeight="1" thickBot="1" x14ac:dyDescent="0.3">
      <c r="A94" s="328">
        <v>43462</v>
      </c>
      <c r="B94" s="258" t="s">
        <v>10</v>
      </c>
      <c r="C94" s="259"/>
      <c r="D94" s="260"/>
      <c r="E94" s="261"/>
      <c r="F94" s="261"/>
      <c r="G94" s="261"/>
      <c r="H94" s="261"/>
      <c r="I94" s="262"/>
      <c r="J94" s="265" t="s">
        <v>43</v>
      </c>
      <c r="K94" s="108">
        <f t="shared" si="10"/>
        <v>0</v>
      </c>
      <c r="L94" s="109">
        <f t="shared" si="11"/>
        <v>0</v>
      </c>
      <c r="M94" s="329"/>
      <c r="N94" s="263"/>
    </row>
    <row r="95" spans="1:14" ht="16.5" customHeight="1" x14ac:dyDescent="0.25">
      <c r="A95" s="96">
        <v>43465</v>
      </c>
      <c r="B95" s="245" t="s">
        <v>10</v>
      </c>
      <c r="C95" s="246"/>
      <c r="D95" s="247"/>
      <c r="E95" s="248"/>
      <c r="F95" s="248"/>
      <c r="G95" s="248"/>
      <c r="H95" s="248"/>
      <c r="I95" s="249"/>
      <c r="J95" s="264" t="s">
        <v>43</v>
      </c>
      <c r="K95" s="98">
        <f t="shared" si="10"/>
        <v>0</v>
      </c>
      <c r="L95" s="99">
        <f t="shared" si="11"/>
        <v>0</v>
      </c>
      <c r="M95" s="330"/>
      <c r="N95" s="100"/>
    </row>
    <row r="96" spans="1:14" s="205" customFormat="1" ht="16.5" customHeight="1" x14ac:dyDescent="0.25">
      <c r="A96" s="118">
        <v>43466</v>
      </c>
      <c r="B96" s="119" t="s">
        <v>10</v>
      </c>
      <c r="C96" s="120"/>
      <c r="D96" s="121"/>
      <c r="E96" s="227"/>
      <c r="F96" s="227"/>
      <c r="G96" s="227"/>
      <c r="H96" s="227"/>
      <c r="I96" s="232"/>
      <c r="J96" s="214" t="s">
        <v>68</v>
      </c>
      <c r="K96" s="122">
        <f t="shared" si="10"/>
        <v>0</v>
      </c>
      <c r="L96" s="123">
        <f t="shared" si="11"/>
        <v>0</v>
      </c>
      <c r="M96" s="219"/>
      <c r="N96" s="124"/>
    </row>
    <row r="97" spans="1:14" ht="16.5" customHeight="1" x14ac:dyDescent="0.25">
      <c r="A97" s="118">
        <v>43467</v>
      </c>
      <c r="B97" s="119" t="s">
        <v>10</v>
      </c>
      <c r="C97" s="120"/>
      <c r="D97" s="121"/>
      <c r="E97" s="227"/>
      <c r="F97" s="227"/>
      <c r="G97" s="227"/>
      <c r="H97" s="227"/>
      <c r="I97" s="232"/>
      <c r="J97" s="214" t="s">
        <v>43</v>
      </c>
      <c r="K97" s="122">
        <f t="shared" si="10"/>
        <v>0</v>
      </c>
      <c r="L97" s="123">
        <f t="shared" si="11"/>
        <v>0</v>
      </c>
      <c r="M97" s="316"/>
      <c r="N97" s="124"/>
    </row>
    <row r="98" spans="1:14" ht="16.5" customHeight="1" x14ac:dyDescent="0.25">
      <c r="A98" s="118">
        <v>43468</v>
      </c>
      <c r="B98" s="289">
        <v>0.35416666666666669</v>
      </c>
      <c r="C98" s="289">
        <v>0.64583333333333337</v>
      </c>
      <c r="D98" s="125">
        <f t="shared" ref="D98:D129" si="12">MAX((INT((C98-B98)*1440)/60),0)</f>
        <v>7</v>
      </c>
      <c r="E98" s="290">
        <v>0</v>
      </c>
      <c r="F98" s="290">
        <v>30</v>
      </c>
      <c r="G98" s="290">
        <v>30</v>
      </c>
      <c r="H98" s="290">
        <v>0</v>
      </c>
      <c r="I98" s="331">
        <f t="shared" ref="I98:I161" si="13">MAX((D98*60)-H98-F98-E98-G98,0)</f>
        <v>360</v>
      </c>
      <c r="J98" s="292"/>
      <c r="K98" s="122">
        <f t="shared" si="10"/>
        <v>1</v>
      </c>
      <c r="L98" s="123">
        <f t="shared" si="11"/>
        <v>6</v>
      </c>
      <c r="M98" s="293"/>
      <c r="N98" s="124"/>
    </row>
    <row r="99" spans="1:14" ht="16.5" customHeight="1" thickBot="1" x14ac:dyDescent="0.3">
      <c r="A99" s="126">
        <v>43469</v>
      </c>
      <c r="B99" s="294">
        <v>0.35416666666666669</v>
      </c>
      <c r="C99" s="294">
        <v>0.64583333333333337</v>
      </c>
      <c r="D99" s="127">
        <f t="shared" si="12"/>
        <v>7</v>
      </c>
      <c r="E99" s="295">
        <v>0</v>
      </c>
      <c r="F99" s="295">
        <v>30</v>
      </c>
      <c r="G99" s="295">
        <v>30</v>
      </c>
      <c r="H99" s="295">
        <v>0</v>
      </c>
      <c r="I99" s="332">
        <f t="shared" si="13"/>
        <v>360</v>
      </c>
      <c r="J99" s="297"/>
      <c r="K99" s="128">
        <f t="shared" si="10"/>
        <v>1</v>
      </c>
      <c r="L99" s="129">
        <f t="shared" si="11"/>
        <v>6</v>
      </c>
      <c r="M99" s="298"/>
      <c r="N99" s="130"/>
    </row>
    <row r="100" spans="1:14" ht="16.5" customHeight="1" x14ac:dyDescent="0.25">
      <c r="A100" s="131">
        <v>43472</v>
      </c>
      <c r="B100" s="289">
        <v>0.35416666666666669</v>
      </c>
      <c r="C100" s="289">
        <v>0.64583333333333337</v>
      </c>
      <c r="D100" s="135">
        <f t="shared" si="12"/>
        <v>7</v>
      </c>
      <c r="E100" s="290">
        <v>0</v>
      </c>
      <c r="F100" s="290">
        <v>30</v>
      </c>
      <c r="G100" s="290">
        <v>30</v>
      </c>
      <c r="H100" s="290">
        <v>0</v>
      </c>
      <c r="I100" s="333">
        <f t="shared" si="13"/>
        <v>360</v>
      </c>
      <c r="J100" s="292"/>
      <c r="K100" s="132">
        <f t="shared" si="10"/>
        <v>1</v>
      </c>
      <c r="L100" s="133">
        <f t="shared" si="11"/>
        <v>6</v>
      </c>
      <c r="M100" s="293"/>
      <c r="N100" s="134"/>
    </row>
    <row r="101" spans="1:14" ht="16.5" customHeight="1" x14ac:dyDescent="0.25">
      <c r="A101" s="118">
        <v>43473</v>
      </c>
      <c r="B101" s="289">
        <v>0.35416666666666669</v>
      </c>
      <c r="C101" s="289">
        <v>0.64583333333333337</v>
      </c>
      <c r="D101" s="135">
        <f t="shared" si="12"/>
        <v>7</v>
      </c>
      <c r="E101" s="290">
        <v>0</v>
      </c>
      <c r="F101" s="290">
        <v>30</v>
      </c>
      <c r="G101" s="290">
        <v>30</v>
      </c>
      <c r="H101" s="290">
        <v>0</v>
      </c>
      <c r="I101" s="333">
        <f t="shared" si="13"/>
        <v>360</v>
      </c>
      <c r="J101" s="292"/>
      <c r="K101" s="122">
        <f t="shared" si="10"/>
        <v>1</v>
      </c>
      <c r="L101" s="123">
        <f t="shared" si="11"/>
        <v>6</v>
      </c>
      <c r="M101" s="293"/>
      <c r="N101" s="124"/>
    </row>
    <row r="102" spans="1:14" ht="16.5" customHeight="1" x14ac:dyDescent="0.25">
      <c r="A102" s="118">
        <v>43474</v>
      </c>
      <c r="B102" s="289">
        <v>0.35416666666666669</v>
      </c>
      <c r="C102" s="289">
        <v>0.64583333333333337</v>
      </c>
      <c r="D102" s="135">
        <f t="shared" si="12"/>
        <v>7</v>
      </c>
      <c r="E102" s="290">
        <v>0</v>
      </c>
      <c r="F102" s="290">
        <v>30</v>
      </c>
      <c r="G102" s="290">
        <v>30</v>
      </c>
      <c r="H102" s="290">
        <v>0</v>
      </c>
      <c r="I102" s="333">
        <f t="shared" si="13"/>
        <v>360</v>
      </c>
      <c r="J102" s="292"/>
      <c r="K102" s="122">
        <f t="shared" si="10"/>
        <v>1</v>
      </c>
      <c r="L102" s="123">
        <f t="shared" si="11"/>
        <v>6</v>
      </c>
      <c r="M102" s="293"/>
      <c r="N102" s="124"/>
    </row>
    <row r="103" spans="1:14" ht="16.5" customHeight="1" x14ac:dyDescent="0.25">
      <c r="A103" s="118">
        <v>43475</v>
      </c>
      <c r="B103" s="289">
        <v>0.35416666666666669</v>
      </c>
      <c r="C103" s="289">
        <v>0.64583333333333337</v>
      </c>
      <c r="D103" s="125">
        <f t="shared" si="12"/>
        <v>7</v>
      </c>
      <c r="E103" s="290">
        <v>0</v>
      </c>
      <c r="F103" s="290">
        <v>30</v>
      </c>
      <c r="G103" s="290">
        <v>30</v>
      </c>
      <c r="H103" s="290">
        <v>0</v>
      </c>
      <c r="I103" s="331">
        <f t="shared" si="13"/>
        <v>360</v>
      </c>
      <c r="J103" s="292"/>
      <c r="K103" s="122">
        <f t="shared" si="10"/>
        <v>1</v>
      </c>
      <c r="L103" s="123">
        <f t="shared" si="11"/>
        <v>6</v>
      </c>
      <c r="M103" s="293"/>
      <c r="N103" s="124"/>
    </row>
    <row r="104" spans="1:14" ht="16.5" customHeight="1" thickBot="1" x14ac:dyDescent="0.3">
      <c r="A104" s="126">
        <v>43476</v>
      </c>
      <c r="B104" s="294">
        <v>0.35416666666666669</v>
      </c>
      <c r="C104" s="294">
        <v>0.64583333333333337</v>
      </c>
      <c r="D104" s="127">
        <f t="shared" si="12"/>
        <v>7</v>
      </c>
      <c r="E104" s="295">
        <v>0</v>
      </c>
      <c r="F104" s="295">
        <v>30</v>
      </c>
      <c r="G104" s="295">
        <v>30</v>
      </c>
      <c r="H104" s="295">
        <v>0</v>
      </c>
      <c r="I104" s="332">
        <f t="shared" si="13"/>
        <v>360</v>
      </c>
      <c r="J104" s="297"/>
      <c r="K104" s="128">
        <f t="shared" si="10"/>
        <v>1</v>
      </c>
      <c r="L104" s="129">
        <f t="shared" si="11"/>
        <v>6</v>
      </c>
      <c r="M104" s="298"/>
      <c r="N104" s="130"/>
    </row>
    <row r="105" spans="1:14" ht="16.5" customHeight="1" x14ac:dyDescent="0.25">
      <c r="A105" s="131">
        <v>43479</v>
      </c>
      <c r="B105" s="289">
        <v>0.35416666666666669</v>
      </c>
      <c r="C105" s="289">
        <v>0.64583333333333337</v>
      </c>
      <c r="D105" s="135">
        <f t="shared" si="12"/>
        <v>7</v>
      </c>
      <c r="E105" s="290">
        <v>0</v>
      </c>
      <c r="F105" s="290">
        <v>30</v>
      </c>
      <c r="G105" s="290">
        <v>30</v>
      </c>
      <c r="H105" s="290">
        <v>0</v>
      </c>
      <c r="I105" s="333">
        <f t="shared" si="13"/>
        <v>360</v>
      </c>
      <c r="J105" s="292"/>
      <c r="K105" s="132">
        <f t="shared" si="10"/>
        <v>1</v>
      </c>
      <c r="L105" s="133">
        <f t="shared" si="11"/>
        <v>6</v>
      </c>
      <c r="M105" s="293"/>
      <c r="N105" s="134"/>
    </row>
    <row r="106" spans="1:14" ht="16.5" customHeight="1" x14ac:dyDescent="0.25">
      <c r="A106" s="118">
        <v>43480</v>
      </c>
      <c r="B106" s="289">
        <v>0.35416666666666669</v>
      </c>
      <c r="C106" s="289">
        <v>0.64583333333333337</v>
      </c>
      <c r="D106" s="135">
        <f t="shared" si="12"/>
        <v>7</v>
      </c>
      <c r="E106" s="290">
        <v>0</v>
      </c>
      <c r="F106" s="290">
        <v>30</v>
      </c>
      <c r="G106" s="290">
        <v>30</v>
      </c>
      <c r="H106" s="290">
        <v>0</v>
      </c>
      <c r="I106" s="333">
        <f t="shared" si="13"/>
        <v>360</v>
      </c>
      <c r="J106" s="292"/>
      <c r="K106" s="122">
        <f t="shared" si="10"/>
        <v>1</v>
      </c>
      <c r="L106" s="123">
        <f t="shared" si="11"/>
        <v>6</v>
      </c>
      <c r="M106" s="293"/>
      <c r="N106" s="124"/>
    </row>
    <row r="107" spans="1:14" ht="16.5" customHeight="1" x14ac:dyDescent="0.25">
      <c r="A107" s="118">
        <v>43481</v>
      </c>
      <c r="B107" s="289">
        <v>0.35416666666666669</v>
      </c>
      <c r="C107" s="289">
        <v>0.64583333333333337</v>
      </c>
      <c r="D107" s="135">
        <f t="shared" si="12"/>
        <v>7</v>
      </c>
      <c r="E107" s="290">
        <v>0</v>
      </c>
      <c r="F107" s="290">
        <v>30</v>
      </c>
      <c r="G107" s="290">
        <v>30</v>
      </c>
      <c r="H107" s="290">
        <v>0</v>
      </c>
      <c r="I107" s="333">
        <f t="shared" si="13"/>
        <v>360</v>
      </c>
      <c r="J107" s="292"/>
      <c r="K107" s="122">
        <f t="shared" si="10"/>
        <v>1</v>
      </c>
      <c r="L107" s="123">
        <f t="shared" si="11"/>
        <v>6</v>
      </c>
      <c r="M107" s="293"/>
      <c r="N107" s="124"/>
    </row>
    <row r="108" spans="1:14" ht="16.5" customHeight="1" x14ac:dyDescent="0.25">
      <c r="A108" s="118">
        <v>43482</v>
      </c>
      <c r="B108" s="289">
        <v>0.35416666666666669</v>
      </c>
      <c r="C108" s="289">
        <v>0.64583333333333337</v>
      </c>
      <c r="D108" s="125">
        <f t="shared" si="12"/>
        <v>7</v>
      </c>
      <c r="E108" s="290">
        <v>0</v>
      </c>
      <c r="F108" s="290">
        <v>30</v>
      </c>
      <c r="G108" s="290">
        <v>30</v>
      </c>
      <c r="H108" s="290">
        <v>0</v>
      </c>
      <c r="I108" s="331">
        <f t="shared" si="13"/>
        <v>360</v>
      </c>
      <c r="J108" s="292"/>
      <c r="K108" s="122">
        <f t="shared" si="10"/>
        <v>1</v>
      </c>
      <c r="L108" s="123">
        <f t="shared" si="11"/>
        <v>6</v>
      </c>
      <c r="M108" s="293"/>
      <c r="N108" s="124"/>
    </row>
    <row r="109" spans="1:14" ht="16.5" customHeight="1" thickBot="1" x14ac:dyDescent="0.3">
      <c r="A109" s="126">
        <v>43483</v>
      </c>
      <c r="B109" s="294">
        <v>0.35416666666666669</v>
      </c>
      <c r="C109" s="294">
        <v>0.64583333333333337</v>
      </c>
      <c r="D109" s="127">
        <f t="shared" si="12"/>
        <v>7</v>
      </c>
      <c r="E109" s="295">
        <v>0</v>
      </c>
      <c r="F109" s="295">
        <v>30</v>
      </c>
      <c r="G109" s="295">
        <v>30</v>
      </c>
      <c r="H109" s="295">
        <v>0</v>
      </c>
      <c r="I109" s="332">
        <f t="shared" si="13"/>
        <v>360</v>
      </c>
      <c r="J109" s="297"/>
      <c r="K109" s="128">
        <f t="shared" si="10"/>
        <v>1</v>
      </c>
      <c r="L109" s="129">
        <f t="shared" si="11"/>
        <v>6</v>
      </c>
      <c r="M109" s="298"/>
      <c r="N109" s="130"/>
    </row>
    <row r="110" spans="1:14" s="205" customFormat="1" ht="16.5" customHeight="1" x14ac:dyDescent="0.25">
      <c r="A110" s="131">
        <v>43486</v>
      </c>
      <c r="B110" s="119" t="s">
        <v>10</v>
      </c>
      <c r="C110" s="120"/>
      <c r="D110" s="121"/>
      <c r="E110" s="227"/>
      <c r="F110" s="227"/>
      <c r="G110" s="227"/>
      <c r="H110" s="227"/>
      <c r="I110" s="232"/>
      <c r="J110" s="214" t="s">
        <v>69</v>
      </c>
      <c r="K110" s="132">
        <f t="shared" si="10"/>
        <v>0</v>
      </c>
      <c r="L110" s="133">
        <f t="shared" si="11"/>
        <v>0</v>
      </c>
      <c r="M110" s="219"/>
      <c r="N110" s="134"/>
    </row>
    <row r="111" spans="1:14" ht="16.5" customHeight="1" x14ac:dyDescent="0.25">
      <c r="A111" s="118">
        <v>43487</v>
      </c>
      <c r="B111" s="289">
        <v>0.35416666666666669</v>
      </c>
      <c r="C111" s="289">
        <v>0.64583333333333337</v>
      </c>
      <c r="D111" s="135">
        <f t="shared" si="12"/>
        <v>7</v>
      </c>
      <c r="E111" s="290">
        <v>0</v>
      </c>
      <c r="F111" s="290">
        <v>0</v>
      </c>
      <c r="G111" s="290">
        <v>30</v>
      </c>
      <c r="H111" s="290">
        <v>0</v>
      </c>
      <c r="I111" s="333">
        <f t="shared" si="13"/>
        <v>390</v>
      </c>
      <c r="J111" s="292" t="s">
        <v>8</v>
      </c>
      <c r="K111" s="122">
        <f t="shared" si="10"/>
        <v>1</v>
      </c>
      <c r="L111" s="123">
        <f t="shared" si="11"/>
        <v>6.5</v>
      </c>
      <c r="M111" s="293"/>
      <c r="N111" s="134"/>
    </row>
    <row r="112" spans="1:14" ht="16.5" customHeight="1" x14ac:dyDescent="0.25">
      <c r="A112" s="118">
        <v>43488</v>
      </c>
      <c r="B112" s="289">
        <v>0.35416666666666669</v>
      </c>
      <c r="C112" s="289">
        <v>0.64583333333333337</v>
      </c>
      <c r="D112" s="135">
        <f t="shared" si="12"/>
        <v>7</v>
      </c>
      <c r="E112" s="290">
        <v>0</v>
      </c>
      <c r="F112" s="290">
        <v>0</v>
      </c>
      <c r="G112" s="290">
        <v>30</v>
      </c>
      <c r="H112" s="290">
        <v>0</v>
      </c>
      <c r="I112" s="333">
        <f t="shared" si="13"/>
        <v>390</v>
      </c>
      <c r="J112" s="292" t="s">
        <v>8</v>
      </c>
      <c r="K112" s="122">
        <f t="shared" si="10"/>
        <v>1</v>
      </c>
      <c r="L112" s="123">
        <f t="shared" si="11"/>
        <v>6.5</v>
      </c>
      <c r="M112" s="293"/>
      <c r="N112" s="134"/>
    </row>
    <row r="113" spans="1:14" ht="16.5" customHeight="1" x14ac:dyDescent="0.25">
      <c r="A113" s="118">
        <v>43489</v>
      </c>
      <c r="B113" s="289">
        <v>0.35416666666666669</v>
      </c>
      <c r="C113" s="289">
        <v>0.64583333333333337</v>
      </c>
      <c r="D113" s="125">
        <f t="shared" si="12"/>
        <v>7</v>
      </c>
      <c r="E113" s="290">
        <v>0</v>
      </c>
      <c r="F113" s="290">
        <v>0</v>
      </c>
      <c r="G113" s="290">
        <v>30</v>
      </c>
      <c r="H113" s="290">
        <v>0</v>
      </c>
      <c r="I113" s="331">
        <f t="shared" si="13"/>
        <v>390</v>
      </c>
      <c r="J113" s="292" t="s">
        <v>8</v>
      </c>
      <c r="K113" s="122">
        <f t="shared" si="10"/>
        <v>1</v>
      </c>
      <c r="L113" s="123">
        <f t="shared" si="11"/>
        <v>6.5</v>
      </c>
      <c r="M113" s="293"/>
      <c r="N113" s="134"/>
    </row>
    <row r="114" spans="1:14" ht="16.5" customHeight="1" thickBot="1" x14ac:dyDescent="0.3">
      <c r="A114" s="126">
        <v>43490</v>
      </c>
      <c r="B114" s="294">
        <v>0.35416666666666669</v>
      </c>
      <c r="C114" s="294">
        <v>0.64583333333333337</v>
      </c>
      <c r="D114" s="127">
        <f t="shared" si="12"/>
        <v>7</v>
      </c>
      <c r="E114" s="295">
        <v>0</v>
      </c>
      <c r="F114" s="295">
        <v>0</v>
      </c>
      <c r="G114" s="295">
        <v>30</v>
      </c>
      <c r="H114" s="295">
        <v>0</v>
      </c>
      <c r="I114" s="332">
        <f t="shared" si="13"/>
        <v>390</v>
      </c>
      <c r="J114" s="297" t="s">
        <v>19</v>
      </c>
      <c r="K114" s="128">
        <f t="shared" si="10"/>
        <v>1</v>
      </c>
      <c r="L114" s="129">
        <f t="shared" si="11"/>
        <v>6.5</v>
      </c>
      <c r="M114" s="298"/>
      <c r="N114" s="124"/>
    </row>
    <row r="115" spans="1:14" ht="16.5" customHeight="1" x14ac:dyDescent="0.25">
      <c r="A115" s="136">
        <v>43493</v>
      </c>
      <c r="B115" s="289">
        <v>0.35416666666666669</v>
      </c>
      <c r="C115" s="289">
        <v>0.64583333333333337</v>
      </c>
      <c r="D115" s="135">
        <f t="shared" si="12"/>
        <v>7</v>
      </c>
      <c r="E115" s="290">
        <v>0</v>
      </c>
      <c r="F115" s="290">
        <v>30</v>
      </c>
      <c r="G115" s="290">
        <v>30</v>
      </c>
      <c r="H115" s="290">
        <v>0</v>
      </c>
      <c r="I115" s="333">
        <f t="shared" si="13"/>
        <v>360</v>
      </c>
      <c r="J115" s="292"/>
      <c r="K115" s="137">
        <f t="shared" si="10"/>
        <v>1</v>
      </c>
      <c r="L115" s="138">
        <f t="shared" si="11"/>
        <v>6</v>
      </c>
      <c r="M115" s="293"/>
      <c r="N115" s="139"/>
    </row>
    <row r="116" spans="1:14" ht="16.5" customHeight="1" x14ac:dyDescent="0.25">
      <c r="A116" s="131">
        <v>43494</v>
      </c>
      <c r="B116" s="289">
        <v>0.35416666666666669</v>
      </c>
      <c r="C116" s="289">
        <v>0.64583333333333337</v>
      </c>
      <c r="D116" s="135">
        <f t="shared" si="12"/>
        <v>7</v>
      </c>
      <c r="E116" s="290">
        <v>0</v>
      </c>
      <c r="F116" s="290">
        <v>30</v>
      </c>
      <c r="G116" s="290">
        <v>30</v>
      </c>
      <c r="H116" s="290">
        <v>0</v>
      </c>
      <c r="I116" s="333">
        <f t="shared" si="13"/>
        <v>360</v>
      </c>
      <c r="J116" s="292"/>
      <c r="K116" s="132">
        <f t="shared" si="10"/>
        <v>1</v>
      </c>
      <c r="L116" s="133">
        <f t="shared" si="11"/>
        <v>6</v>
      </c>
      <c r="M116" s="293"/>
      <c r="N116" s="134"/>
    </row>
    <row r="117" spans="1:14" ht="16.5" customHeight="1" x14ac:dyDescent="0.25">
      <c r="A117" s="131">
        <v>43495</v>
      </c>
      <c r="B117" s="289">
        <v>0.35416666666666669</v>
      </c>
      <c r="C117" s="289">
        <v>0.64583333333333337</v>
      </c>
      <c r="D117" s="125">
        <f t="shared" si="12"/>
        <v>7</v>
      </c>
      <c r="E117" s="290">
        <v>0</v>
      </c>
      <c r="F117" s="290">
        <v>30</v>
      </c>
      <c r="G117" s="290">
        <v>30</v>
      </c>
      <c r="H117" s="290">
        <v>0</v>
      </c>
      <c r="I117" s="331">
        <f t="shared" si="13"/>
        <v>360</v>
      </c>
      <c r="J117" s="292"/>
      <c r="K117" s="132">
        <f t="shared" si="10"/>
        <v>1</v>
      </c>
      <c r="L117" s="133">
        <f t="shared" si="11"/>
        <v>6</v>
      </c>
      <c r="M117" s="293"/>
      <c r="N117" s="134"/>
    </row>
    <row r="118" spans="1:14" ht="16.5" customHeight="1" x14ac:dyDescent="0.25">
      <c r="A118" s="118">
        <v>43496</v>
      </c>
      <c r="B118" s="289">
        <v>0.35416666666666669</v>
      </c>
      <c r="C118" s="289">
        <v>0.64583333333333337</v>
      </c>
      <c r="D118" s="135">
        <f t="shared" si="12"/>
        <v>7</v>
      </c>
      <c r="E118" s="290">
        <v>0</v>
      </c>
      <c r="F118" s="290">
        <v>30</v>
      </c>
      <c r="G118" s="290">
        <v>30</v>
      </c>
      <c r="H118" s="290">
        <v>0</v>
      </c>
      <c r="I118" s="333">
        <f t="shared" si="13"/>
        <v>360</v>
      </c>
      <c r="J118" s="292"/>
      <c r="K118" s="122">
        <f t="shared" si="10"/>
        <v>1</v>
      </c>
      <c r="L118" s="123">
        <f t="shared" si="11"/>
        <v>6</v>
      </c>
      <c r="M118" s="293"/>
      <c r="N118" s="124"/>
    </row>
    <row r="119" spans="1:14" ht="16.5" customHeight="1" thickBot="1" x14ac:dyDescent="0.3">
      <c r="A119" s="140">
        <v>43497</v>
      </c>
      <c r="B119" s="294">
        <v>0.35416666666666669</v>
      </c>
      <c r="C119" s="294">
        <v>0.64583333333333337</v>
      </c>
      <c r="D119" s="141">
        <f t="shared" si="12"/>
        <v>7</v>
      </c>
      <c r="E119" s="295">
        <v>0</v>
      </c>
      <c r="F119" s="295">
        <v>30</v>
      </c>
      <c r="G119" s="295">
        <v>30</v>
      </c>
      <c r="H119" s="295">
        <v>0</v>
      </c>
      <c r="I119" s="334">
        <f t="shared" si="13"/>
        <v>360</v>
      </c>
      <c r="J119" s="297"/>
      <c r="K119" s="142">
        <f t="shared" si="10"/>
        <v>1</v>
      </c>
      <c r="L119" s="143">
        <f t="shared" si="11"/>
        <v>6</v>
      </c>
      <c r="M119" s="298"/>
      <c r="N119" s="144"/>
    </row>
    <row r="120" spans="1:14" ht="16.5" customHeight="1" x14ac:dyDescent="0.25">
      <c r="A120" s="145">
        <v>43500</v>
      </c>
      <c r="B120" s="289">
        <v>0.35416666666666669</v>
      </c>
      <c r="C120" s="289">
        <v>0.64583333333333337</v>
      </c>
      <c r="D120" s="146">
        <f t="shared" si="12"/>
        <v>7</v>
      </c>
      <c r="E120" s="290">
        <v>0</v>
      </c>
      <c r="F120" s="290">
        <v>30</v>
      </c>
      <c r="G120" s="290">
        <v>30</v>
      </c>
      <c r="H120" s="290">
        <v>0</v>
      </c>
      <c r="I120" s="335">
        <f t="shared" si="13"/>
        <v>360</v>
      </c>
      <c r="J120" s="292"/>
      <c r="K120" s="147">
        <f t="shared" si="10"/>
        <v>1</v>
      </c>
      <c r="L120" s="148">
        <f t="shared" si="11"/>
        <v>6</v>
      </c>
      <c r="M120" s="293"/>
      <c r="N120" s="149"/>
    </row>
    <row r="121" spans="1:14" ht="16.5" customHeight="1" x14ac:dyDescent="0.25">
      <c r="A121" s="145">
        <v>43501</v>
      </c>
      <c r="B121" s="289">
        <v>0.35416666666666669</v>
      </c>
      <c r="C121" s="289">
        <v>0.64583333333333337</v>
      </c>
      <c r="D121" s="146">
        <f t="shared" si="12"/>
        <v>7</v>
      </c>
      <c r="E121" s="290">
        <v>0</v>
      </c>
      <c r="F121" s="290">
        <v>30</v>
      </c>
      <c r="G121" s="290">
        <v>30</v>
      </c>
      <c r="H121" s="290">
        <v>0</v>
      </c>
      <c r="I121" s="335">
        <f t="shared" si="13"/>
        <v>360</v>
      </c>
      <c r="J121" s="292"/>
      <c r="K121" s="147">
        <f t="shared" si="10"/>
        <v>1</v>
      </c>
      <c r="L121" s="148">
        <f t="shared" si="11"/>
        <v>6</v>
      </c>
      <c r="M121" s="293"/>
      <c r="N121" s="149"/>
    </row>
    <row r="122" spans="1:14" ht="16.5" customHeight="1" x14ac:dyDescent="0.25">
      <c r="A122" s="145">
        <v>43502</v>
      </c>
      <c r="B122" s="289">
        <v>0.35416666666666669</v>
      </c>
      <c r="C122" s="289">
        <v>0.64583333333333337</v>
      </c>
      <c r="D122" s="146">
        <f t="shared" si="12"/>
        <v>7</v>
      </c>
      <c r="E122" s="290">
        <v>0</v>
      </c>
      <c r="F122" s="290">
        <v>30</v>
      </c>
      <c r="G122" s="290">
        <v>30</v>
      </c>
      <c r="H122" s="290">
        <v>0</v>
      </c>
      <c r="I122" s="335">
        <f t="shared" si="13"/>
        <v>360</v>
      </c>
      <c r="J122" s="292"/>
      <c r="K122" s="147">
        <f t="shared" si="10"/>
        <v>1</v>
      </c>
      <c r="L122" s="148">
        <f t="shared" si="11"/>
        <v>6</v>
      </c>
      <c r="M122" s="293"/>
      <c r="N122" s="149"/>
    </row>
    <row r="123" spans="1:14" ht="16.5" customHeight="1" x14ac:dyDescent="0.25">
      <c r="A123" s="145">
        <v>43503</v>
      </c>
      <c r="B123" s="289">
        <v>0.35416666666666669</v>
      </c>
      <c r="C123" s="289">
        <v>0.64583333333333337</v>
      </c>
      <c r="D123" s="146">
        <f t="shared" si="12"/>
        <v>7</v>
      </c>
      <c r="E123" s="290">
        <v>0</v>
      </c>
      <c r="F123" s="290">
        <v>30</v>
      </c>
      <c r="G123" s="290">
        <v>30</v>
      </c>
      <c r="H123" s="290">
        <v>0</v>
      </c>
      <c r="I123" s="335">
        <f t="shared" si="13"/>
        <v>360</v>
      </c>
      <c r="J123" s="292"/>
      <c r="K123" s="147">
        <f t="shared" si="10"/>
        <v>1</v>
      </c>
      <c r="L123" s="148">
        <f t="shared" si="11"/>
        <v>6</v>
      </c>
      <c r="M123" s="293"/>
      <c r="N123" s="149"/>
    </row>
    <row r="124" spans="1:14" ht="16.5" customHeight="1" thickBot="1" x14ac:dyDescent="0.3">
      <c r="A124" s="140">
        <v>43504</v>
      </c>
      <c r="B124" s="294">
        <v>0.35416666666666669</v>
      </c>
      <c r="C124" s="294">
        <v>0.64583333333333337</v>
      </c>
      <c r="D124" s="141">
        <f t="shared" si="12"/>
        <v>7</v>
      </c>
      <c r="E124" s="295">
        <v>0</v>
      </c>
      <c r="F124" s="295">
        <v>30</v>
      </c>
      <c r="G124" s="295">
        <v>30</v>
      </c>
      <c r="H124" s="295">
        <v>0</v>
      </c>
      <c r="I124" s="334">
        <f t="shared" si="13"/>
        <v>360</v>
      </c>
      <c r="J124" s="297"/>
      <c r="K124" s="142">
        <f t="shared" si="10"/>
        <v>1</v>
      </c>
      <c r="L124" s="143">
        <f t="shared" si="11"/>
        <v>6</v>
      </c>
      <c r="M124" s="298"/>
      <c r="N124" s="144"/>
    </row>
    <row r="125" spans="1:14" ht="16.5" customHeight="1" x14ac:dyDescent="0.25">
      <c r="A125" s="150">
        <v>43507</v>
      </c>
      <c r="B125" s="289">
        <v>0.35416666666666669</v>
      </c>
      <c r="C125" s="289">
        <v>0.64583333333333337</v>
      </c>
      <c r="D125" s="146">
        <f t="shared" si="12"/>
        <v>7</v>
      </c>
      <c r="E125" s="290">
        <v>0</v>
      </c>
      <c r="F125" s="290">
        <v>30</v>
      </c>
      <c r="G125" s="290">
        <v>30</v>
      </c>
      <c r="H125" s="290">
        <v>0</v>
      </c>
      <c r="I125" s="335">
        <f t="shared" si="13"/>
        <v>360</v>
      </c>
      <c r="J125" s="292"/>
      <c r="K125" s="151">
        <f t="shared" si="10"/>
        <v>1</v>
      </c>
      <c r="L125" s="152">
        <f t="shared" si="11"/>
        <v>6</v>
      </c>
      <c r="M125" s="293"/>
      <c r="N125" s="153"/>
    </row>
    <row r="126" spans="1:14" ht="15" x14ac:dyDescent="0.25">
      <c r="A126" s="145">
        <v>43508</v>
      </c>
      <c r="B126" s="289">
        <v>0.35416666666666669</v>
      </c>
      <c r="C126" s="289">
        <v>0.64583333333333337</v>
      </c>
      <c r="D126" s="146">
        <f t="shared" si="12"/>
        <v>7</v>
      </c>
      <c r="E126" s="290">
        <v>0</v>
      </c>
      <c r="F126" s="290">
        <v>30</v>
      </c>
      <c r="G126" s="290">
        <v>30</v>
      </c>
      <c r="H126" s="290">
        <v>0</v>
      </c>
      <c r="I126" s="335">
        <f t="shared" si="13"/>
        <v>360</v>
      </c>
      <c r="J126" s="292"/>
      <c r="K126" s="147">
        <f t="shared" si="10"/>
        <v>1</v>
      </c>
      <c r="L126" s="148">
        <f t="shared" si="11"/>
        <v>6</v>
      </c>
      <c r="M126" s="293"/>
      <c r="N126" s="149"/>
    </row>
    <row r="127" spans="1:14" ht="15" x14ac:dyDescent="0.25">
      <c r="A127" s="145">
        <v>43509</v>
      </c>
      <c r="B127" s="289">
        <v>0.35416666666666669</v>
      </c>
      <c r="C127" s="289">
        <v>0.64583333333333337</v>
      </c>
      <c r="D127" s="146">
        <f t="shared" si="12"/>
        <v>7</v>
      </c>
      <c r="E127" s="290">
        <v>0</v>
      </c>
      <c r="F127" s="290">
        <v>30</v>
      </c>
      <c r="G127" s="290">
        <v>30</v>
      </c>
      <c r="H127" s="290">
        <v>0</v>
      </c>
      <c r="I127" s="335">
        <f t="shared" si="13"/>
        <v>360</v>
      </c>
      <c r="J127" s="292"/>
      <c r="K127" s="147">
        <f t="shared" si="10"/>
        <v>1</v>
      </c>
      <c r="L127" s="148">
        <f t="shared" si="11"/>
        <v>6</v>
      </c>
      <c r="M127" s="293"/>
      <c r="N127" s="149"/>
    </row>
    <row r="128" spans="1:14" ht="16.5" customHeight="1" x14ac:dyDescent="0.25">
      <c r="A128" s="145">
        <v>43510</v>
      </c>
      <c r="B128" s="289">
        <v>0.35416666666666669</v>
      </c>
      <c r="C128" s="289">
        <v>0.64583333333333337</v>
      </c>
      <c r="D128" s="146">
        <f t="shared" si="12"/>
        <v>7</v>
      </c>
      <c r="E128" s="290">
        <v>0</v>
      </c>
      <c r="F128" s="290">
        <v>30</v>
      </c>
      <c r="G128" s="290">
        <v>30</v>
      </c>
      <c r="H128" s="290">
        <v>0</v>
      </c>
      <c r="I128" s="335">
        <f t="shared" si="13"/>
        <v>360</v>
      </c>
      <c r="J128" s="292"/>
      <c r="K128" s="147">
        <f t="shared" si="10"/>
        <v>1</v>
      </c>
      <c r="L128" s="148">
        <f t="shared" si="11"/>
        <v>6</v>
      </c>
      <c r="M128" s="293"/>
      <c r="N128" s="149"/>
    </row>
    <row r="129" spans="1:14" ht="16.5" customHeight="1" thickBot="1" x14ac:dyDescent="0.3">
      <c r="A129" s="336">
        <v>43511</v>
      </c>
      <c r="B129" s="337"/>
      <c r="C129" s="337"/>
      <c r="D129" s="338">
        <f t="shared" si="12"/>
        <v>0</v>
      </c>
      <c r="E129" s="339"/>
      <c r="F129" s="339"/>
      <c r="G129" s="339"/>
      <c r="H129" s="339"/>
      <c r="I129" s="340">
        <f t="shared" si="13"/>
        <v>0</v>
      </c>
      <c r="J129" s="377" t="s">
        <v>52</v>
      </c>
      <c r="K129" s="341">
        <f t="shared" si="10"/>
        <v>0</v>
      </c>
      <c r="L129" s="342">
        <f t="shared" si="11"/>
        <v>0</v>
      </c>
      <c r="M129" s="343"/>
      <c r="N129" s="269"/>
    </row>
    <row r="130" spans="1:14" ht="15" x14ac:dyDescent="0.25">
      <c r="A130" s="344">
        <v>43514</v>
      </c>
      <c r="B130" s="345" t="s">
        <v>45</v>
      </c>
      <c r="C130" s="345"/>
      <c r="D130" s="345"/>
      <c r="E130" s="345"/>
      <c r="F130" s="345"/>
      <c r="G130" s="345"/>
      <c r="H130" s="345"/>
      <c r="I130" s="345">
        <f t="shared" si="13"/>
        <v>0</v>
      </c>
      <c r="J130" s="312" t="s">
        <v>44</v>
      </c>
      <c r="K130" s="154">
        <f t="shared" si="10"/>
        <v>0</v>
      </c>
      <c r="L130" s="155">
        <f t="shared" si="11"/>
        <v>0</v>
      </c>
      <c r="M130" s="313"/>
      <c r="N130" s="266"/>
    </row>
    <row r="131" spans="1:14" ht="16.5" customHeight="1" x14ac:dyDescent="0.25">
      <c r="A131" s="346">
        <v>43515</v>
      </c>
      <c r="B131" s="347" t="s">
        <v>45</v>
      </c>
      <c r="C131" s="347"/>
      <c r="D131" s="347"/>
      <c r="E131" s="347"/>
      <c r="F131" s="347"/>
      <c r="G131" s="347"/>
      <c r="H131" s="347"/>
      <c r="I131" s="347">
        <f t="shared" si="13"/>
        <v>0</v>
      </c>
      <c r="J131" s="292" t="s">
        <v>44</v>
      </c>
      <c r="K131" s="147">
        <f t="shared" si="10"/>
        <v>0</v>
      </c>
      <c r="L131" s="148">
        <f t="shared" si="11"/>
        <v>0</v>
      </c>
      <c r="M131" s="293"/>
      <c r="N131" s="267"/>
    </row>
    <row r="132" spans="1:14" ht="16.5" customHeight="1" x14ac:dyDescent="0.25">
      <c r="A132" s="346">
        <v>43516</v>
      </c>
      <c r="B132" s="347" t="s">
        <v>45</v>
      </c>
      <c r="C132" s="347"/>
      <c r="D132" s="347"/>
      <c r="E132" s="347"/>
      <c r="F132" s="347"/>
      <c r="G132" s="347"/>
      <c r="H132" s="347"/>
      <c r="I132" s="347">
        <f t="shared" si="13"/>
        <v>0</v>
      </c>
      <c r="J132" s="315" t="s">
        <v>44</v>
      </c>
      <c r="K132" s="147">
        <f t="shared" si="10"/>
        <v>0</v>
      </c>
      <c r="L132" s="148">
        <f t="shared" si="11"/>
        <v>0</v>
      </c>
      <c r="M132" s="316"/>
      <c r="N132" s="267"/>
    </row>
    <row r="133" spans="1:14" ht="16.5" customHeight="1" x14ac:dyDescent="0.25">
      <c r="A133" s="346">
        <v>43517</v>
      </c>
      <c r="B133" s="347" t="s">
        <v>45</v>
      </c>
      <c r="C133" s="347"/>
      <c r="D133" s="347"/>
      <c r="E133" s="347"/>
      <c r="F133" s="347"/>
      <c r="G133" s="347"/>
      <c r="H133" s="347"/>
      <c r="I133" s="347">
        <f t="shared" si="13"/>
        <v>0</v>
      </c>
      <c r="J133" s="315" t="s">
        <v>44</v>
      </c>
      <c r="K133" s="147">
        <f t="shared" si="10"/>
        <v>0</v>
      </c>
      <c r="L133" s="148">
        <f t="shared" si="11"/>
        <v>0</v>
      </c>
      <c r="M133" s="316"/>
      <c r="N133" s="267"/>
    </row>
    <row r="134" spans="1:14" ht="16.5" customHeight="1" thickBot="1" x14ac:dyDescent="0.3">
      <c r="A134" s="348">
        <v>43518</v>
      </c>
      <c r="B134" s="349" t="s">
        <v>45</v>
      </c>
      <c r="C134" s="349"/>
      <c r="D134" s="349"/>
      <c r="E134" s="349"/>
      <c r="F134" s="349"/>
      <c r="G134" s="349"/>
      <c r="H134" s="349"/>
      <c r="I134" s="349">
        <f t="shared" si="13"/>
        <v>0</v>
      </c>
      <c r="J134" s="350" t="s">
        <v>44</v>
      </c>
      <c r="K134" s="142">
        <f t="shared" si="10"/>
        <v>0</v>
      </c>
      <c r="L134" s="143">
        <f t="shared" si="11"/>
        <v>0</v>
      </c>
      <c r="M134" s="329"/>
      <c r="N134" s="268"/>
    </row>
    <row r="135" spans="1:14" ht="16.5" customHeight="1" x14ac:dyDescent="0.25">
      <c r="A135" s="150">
        <v>43521</v>
      </c>
      <c r="B135" s="318">
        <v>0.35416666666666669</v>
      </c>
      <c r="C135" s="318">
        <v>0.64583333333333337</v>
      </c>
      <c r="D135" s="351">
        <f t="shared" ref="D135:D169" si="14">MAX((INT((C135-B135)*1440)/60),0)</f>
        <v>7</v>
      </c>
      <c r="E135" s="320">
        <v>0</v>
      </c>
      <c r="F135" s="320">
        <v>30</v>
      </c>
      <c r="G135" s="320">
        <v>30</v>
      </c>
      <c r="H135" s="320">
        <v>0</v>
      </c>
      <c r="I135" s="352">
        <f t="shared" si="13"/>
        <v>360</v>
      </c>
      <c r="J135" s="378"/>
      <c r="K135" s="151">
        <f t="shared" si="10"/>
        <v>1</v>
      </c>
      <c r="L135" s="152">
        <f t="shared" si="11"/>
        <v>6</v>
      </c>
      <c r="M135" s="322"/>
      <c r="N135" s="153"/>
    </row>
    <row r="136" spans="1:14" ht="16.5" customHeight="1" x14ac:dyDescent="0.25">
      <c r="A136" s="145">
        <v>43522</v>
      </c>
      <c r="B136" s="289">
        <v>0.35416666666666669</v>
      </c>
      <c r="C136" s="289">
        <v>0.64583333333333337</v>
      </c>
      <c r="D136" s="146">
        <f t="shared" si="14"/>
        <v>7</v>
      </c>
      <c r="E136" s="290">
        <v>0</v>
      </c>
      <c r="F136" s="290">
        <v>30</v>
      </c>
      <c r="G136" s="290">
        <v>30</v>
      </c>
      <c r="H136" s="290">
        <v>0</v>
      </c>
      <c r="I136" s="335">
        <f t="shared" si="13"/>
        <v>360</v>
      </c>
      <c r="J136" s="292"/>
      <c r="K136" s="147">
        <f t="shared" si="10"/>
        <v>1</v>
      </c>
      <c r="L136" s="148">
        <f t="shared" si="11"/>
        <v>6</v>
      </c>
      <c r="M136" s="293"/>
      <c r="N136" s="149"/>
    </row>
    <row r="137" spans="1:14" ht="16.5" customHeight="1" x14ac:dyDescent="0.25">
      <c r="A137" s="145">
        <v>43523</v>
      </c>
      <c r="B137" s="289">
        <v>0.35416666666666669</v>
      </c>
      <c r="C137" s="289">
        <v>0.64583333333333337</v>
      </c>
      <c r="D137" s="146">
        <f t="shared" si="14"/>
        <v>7</v>
      </c>
      <c r="E137" s="290">
        <v>0</v>
      </c>
      <c r="F137" s="290">
        <v>30</v>
      </c>
      <c r="G137" s="290">
        <v>30</v>
      </c>
      <c r="H137" s="290">
        <v>0</v>
      </c>
      <c r="I137" s="335">
        <f t="shared" si="13"/>
        <v>360</v>
      </c>
      <c r="J137" s="292"/>
      <c r="K137" s="147">
        <f t="shared" si="10"/>
        <v>1</v>
      </c>
      <c r="L137" s="148">
        <f t="shared" si="11"/>
        <v>6</v>
      </c>
      <c r="M137" s="293"/>
      <c r="N137" s="149"/>
    </row>
    <row r="138" spans="1:14" ht="16.5" customHeight="1" x14ac:dyDescent="0.25">
      <c r="A138" s="145">
        <v>43524</v>
      </c>
      <c r="B138" s="289">
        <v>0.35416666666666669</v>
      </c>
      <c r="C138" s="289">
        <v>0.64583333333333337</v>
      </c>
      <c r="D138" s="146">
        <f t="shared" si="14"/>
        <v>7</v>
      </c>
      <c r="E138" s="290">
        <v>0</v>
      </c>
      <c r="F138" s="290">
        <v>30</v>
      </c>
      <c r="G138" s="290">
        <v>30</v>
      </c>
      <c r="H138" s="290">
        <v>0</v>
      </c>
      <c r="I138" s="335">
        <f t="shared" si="13"/>
        <v>360</v>
      </c>
      <c r="J138" s="292"/>
      <c r="K138" s="147">
        <f t="shared" ref="K138:K201" si="15">IF(I138+M138&gt;0,1,0)</f>
        <v>1</v>
      </c>
      <c r="L138" s="148">
        <f t="shared" si="11"/>
        <v>6</v>
      </c>
      <c r="M138" s="293"/>
      <c r="N138" s="149"/>
    </row>
    <row r="139" spans="1:14" ht="16.5" customHeight="1" thickBot="1" x14ac:dyDescent="0.3">
      <c r="A139" s="140">
        <v>43525</v>
      </c>
      <c r="B139" s="294">
        <v>0.35416666666666669</v>
      </c>
      <c r="C139" s="294">
        <v>0.64583333333333337</v>
      </c>
      <c r="D139" s="141">
        <f t="shared" si="14"/>
        <v>7</v>
      </c>
      <c r="E139" s="295">
        <v>0</v>
      </c>
      <c r="F139" s="295">
        <v>30</v>
      </c>
      <c r="G139" s="295">
        <v>30</v>
      </c>
      <c r="H139" s="295">
        <v>0</v>
      </c>
      <c r="I139" s="334">
        <f t="shared" si="13"/>
        <v>360</v>
      </c>
      <c r="J139" s="297"/>
      <c r="K139" s="142">
        <f t="shared" si="15"/>
        <v>1</v>
      </c>
      <c r="L139" s="143">
        <f t="shared" si="11"/>
        <v>6</v>
      </c>
      <c r="M139" s="298"/>
      <c r="N139" s="144"/>
    </row>
    <row r="140" spans="1:14" ht="16.5" customHeight="1" x14ac:dyDescent="0.25">
      <c r="A140" s="156">
        <v>43528</v>
      </c>
      <c r="B140" s="289">
        <v>0.35416666666666669</v>
      </c>
      <c r="C140" s="289">
        <v>0.64583333333333337</v>
      </c>
      <c r="D140" s="157">
        <f t="shared" si="14"/>
        <v>7</v>
      </c>
      <c r="E140" s="290">
        <v>0</v>
      </c>
      <c r="F140" s="290">
        <v>30</v>
      </c>
      <c r="G140" s="290">
        <v>30</v>
      </c>
      <c r="H140" s="290">
        <v>0</v>
      </c>
      <c r="I140" s="353">
        <f t="shared" si="13"/>
        <v>360</v>
      </c>
      <c r="J140" s="292"/>
      <c r="K140" s="158">
        <f t="shared" si="15"/>
        <v>1</v>
      </c>
      <c r="L140" s="159">
        <f t="shared" si="11"/>
        <v>6</v>
      </c>
      <c r="M140" s="293"/>
      <c r="N140" s="160"/>
    </row>
    <row r="141" spans="1:14" ht="16.5" customHeight="1" x14ac:dyDescent="0.25">
      <c r="A141" s="156">
        <v>43529</v>
      </c>
      <c r="B141" s="289">
        <v>0.35416666666666669</v>
      </c>
      <c r="C141" s="289">
        <v>0.64583333333333337</v>
      </c>
      <c r="D141" s="157">
        <f t="shared" si="14"/>
        <v>7</v>
      </c>
      <c r="E141" s="290">
        <v>0</v>
      </c>
      <c r="F141" s="290">
        <v>30</v>
      </c>
      <c r="G141" s="290">
        <v>30</v>
      </c>
      <c r="H141" s="290">
        <v>0</v>
      </c>
      <c r="I141" s="353">
        <f t="shared" si="13"/>
        <v>360</v>
      </c>
      <c r="J141" s="292"/>
      <c r="K141" s="158">
        <f t="shared" si="15"/>
        <v>1</v>
      </c>
      <c r="L141" s="159">
        <f t="shared" si="11"/>
        <v>6</v>
      </c>
      <c r="M141" s="293"/>
      <c r="N141" s="160"/>
    </row>
    <row r="142" spans="1:14" ht="16.5" customHeight="1" x14ac:dyDescent="0.25">
      <c r="A142" s="156">
        <v>43530</v>
      </c>
      <c r="B142" s="289">
        <v>0.35416666666666669</v>
      </c>
      <c r="C142" s="289">
        <v>0.64583333333333337</v>
      </c>
      <c r="D142" s="157">
        <f t="shared" si="14"/>
        <v>7</v>
      </c>
      <c r="E142" s="290">
        <v>0</v>
      </c>
      <c r="F142" s="290">
        <v>30</v>
      </c>
      <c r="G142" s="290">
        <v>30</v>
      </c>
      <c r="H142" s="290">
        <v>0</v>
      </c>
      <c r="I142" s="353">
        <f t="shared" si="13"/>
        <v>360</v>
      </c>
      <c r="J142" s="292"/>
      <c r="K142" s="158">
        <f t="shared" si="15"/>
        <v>1</v>
      </c>
      <c r="L142" s="159">
        <f t="shared" ref="L142:L205" si="16">I142/60</f>
        <v>6</v>
      </c>
      <c r="M142" s="293"/>
      <c r="N142" s="160"/>
    </row>
    <row r="143" spans="1:14" ht="16.5" customHeight="1" x14ac:dyDescent="0.25">
      <c r="A143" s="156">
        <v>43531</v>
      </c>
      <c r="B143" s="289">
        <v>0.35416666666666669</v>
      </c>
      <c r="C143" s="289">
        <v>0.64583333333333337</v>
      </c>
      <c r="D143" s="157">
        <f t="shared" si="14"/>
        <v>7</v>
      </c>
      <c r="E143" s="290">
        <v>0</v>
      </c>
      <c r="F143" s="290">
        <v>30</v>
      </c>
      <c r="G143" s="290">
        <v>30</v>
      </c>
      <c r="H143" s="290">
        <v>0</v>
      </c>
      <c r="I143" s="353">
        <f t="shared" si="13"/>
        <v>360</v>
      </c>
      <c r="J143" s="292"/>
      <c r="K143" s="158">
        <f t="shared" si="15"/>
        <v>1</v>
      </c>
      <c r="L143" s="159">
        <f t="shared" si="16"/>
        <v>6</v>
      </c>
      <c r="M143" s="293"/>
      <c r="N143" s="160"/>
    </row>
    <row r="144" spans="1:14" ht="16.5" customHeight="1" thickBot="1" x14ac:dyDescent="0.3">
      <c r="A144" s="161">
        <v>43532</v>
      </c>
      <c r="B144" s="294">
        <v>0.35416666666666669</v>
      </c>
      <c r="C144" s="294">
        <v>0.64583333333333337</v>
      </c>
      <c r="D144" s="162">
        <f t="shared" si="14"/>
        <v>7</v>
      </c>
      <c r="E144" s="295">
        <v>0</v>
      </c>
      <c r="F144" s="295">
        <v>30</v>
      </c>
      <c r="G144" s="295">
        <v>30</v>
      </c>
      <c r="H144" s="295">
        <v>0</v>
      </c>
      <c r="I144" s="354">
        <f t="shared" si="13"/>
        <v>360</v>
      </c>
      <c r="J144" s="297"/>
      <c r="K144" s="163">
        <f t="shared" si="15"/>
        <v>1</v>
      </c>
      <c r="L144" s="164">
        <f t="shared" si="16"/>
        <v>6</v>
      </c>
      <c r="M144" s="298"/>
      <c r="N144" s="165"/>
    </row>
    <row r="145" spans="1:14" ht="16.5" customHeight="1" x14ac:dyDescent="0.25">
      <c r="A145" s="166">
        <v>43535</v>
      </c>
      <c r="B145" s="289">
        <v>0.35416666666666669</v>
      </c>
      <c r="C145" s="289">
        <v>0.64583333333333337</v>
      </c>
      <c r="D145" s="157">
        <f t="shared" si="14"/>
        <v>7</v>
      </c>
      <c r="E145" s="290">
        <v>0</v>
      </c>
      <c r="F145" s="290">
        <v>30</v>
      </c>
      <c r="G145" s="290">
        <v>30</v>
      </c>
      <c r="H145" s="290">
        <v>0</v>
      </c>
      <c r="I145" s="353">
        <f t="shared" si="13"/>
        <v>360</v>
      </c>
      <c r="J145" s="292"/>
      <c r="K145" s="167">
        <f t="shared" si="15"/>
        <v>1</v>
      </c>
      <c r="L145" s="168">
        <f t="shared" si="16"/>
        <v>6</v>
      </c>
      <c r="M145" s="293"/>
      <c r="N145" s="169"/>
    </row>
    <row r="146" spans="1:14" ht="16.5" customHeight="1" x14ac:dyDescent="0.25">
      <c r="A146" s="156">
        <v>43536</v>
      </c>
      <c r="B146" s="289">
        <v>0.35416666666666669</v>
      </c>
      <c r="C146" s="289">
        <v>0.64583333333333337</v>
      </c>
      <c r="D146" s="157">
        <f t="shared" si="14"/>
        <v>7</v>
      </c>
      <c r="E146" s="290">
        <v>0</v>
      </c>
      <c r="F146" s="290">
        <v>30</v>
      </c>
      <c r="G146" s="290">
        <v>30</v>
      </c>
      <c r="H146" s="290">
        <v>0</v>
      </c>
      <c r="I146" s="353">
        <f t="shared" si="13"/>
        <v>360</v>
      </c>
      <c r="J146" s="292"/>
      <c r="K146" s="158">
        <f t="shared" si="15"/>
        <v>1</v>
      </c>
      <c r="L146" s="159">
        <f t="shared" si="16"/>
        <v>6</v>
      </c>
      <c r="M146" s="293"/>
      <c r="N146" s="160"/>
    </row>
    <row r="147" spans="1:14" ht="16.5" customHeight="1" x14ac:dyDescent="0.25">
      <c r="A147" s="156">
        <v>43537</v>
      </c>
      <c r="B147" s="289">
        <v>0.35416666666666669</v>
      </c>
      <c r="C147" s="289">
        <v>0.64583333333333337</v>
      </c>
      <c r="D147" s="157">
        <f t="shared" si="14"/>
        <v>7</v>
      </c>
      <c r="E147" s="290">
        <v>0</v>
      </c>
      <c r="F147" s="290">
        <v>30</v>
      </c>
      <c r="G147" s="290">
        <v>30</v>
      </c>
      <c r="H147" s="290">
        <v>0</v>
      </c>
      <c r="I147" s="353">
        <f t="shared" si="13"/>
        <v>360</v>
      </c>
      <c r="J147" s="292"/>
      <c r="K147" s="158">
        <f t="shared" si="15"/>
        <v>1</v>
      </c>
      <c r="L147" s="159">
        <f t="shared" si="16"/>
        <v>6</v>
      </c>
      <c r="M147" s="293"/>
      <c r="N147" s="160"/>
    </row>
    <row r="148" spans="1:14" ht="16.5" customHeight="1" x14ac:dyDescent="0.25">
      <c r="A148" s="156">
        <v>43538</v>
      </c>
      <c r="B148" s="289">
        <v>0.35416666666666669</v>
      </c>
      <c r="C148" s="289">
        <v>0.64583333333333337</v>
      </c>
      <c r="D148" s="157">
        <f t="shared" si="14"/>
        <v>7</v>
      </c>
      <c r="E148" s="290">
        <v>0</v>
      </c>
      <c r="F148" s="290">
        <v>30</v>
      </c>
      <c r="G148" s="290">
        <v>30</v>
      </c>
      <c r="H148" s="290">
        <v>0</v>
      </c>
      <c r="I148" s="353">
        <f t="shared" si="13"/>
        <v>360</v>
      </c>
      <c r="J148" s="292"/>
      <c r="K148" s="158">
        <f t="shared" si="15"/>
        <v>1</v>
      </c>
      <c r="L148" s="159">
        <f t="shared" si="16"/>
        <v>6</v>
      </c>
      <c r="M148" s="293"/>
      <c r="N148" s="160"/>
    </row>
    <row r="149" spans="1:14" ht="16.5" customHeight="1" thickBot="1" x14ac:dyDescent="0.3">
      <c r="A149" s="161">
        <v>43539</v>
      </c>
      <c r="B149" s="294">
        <v>0.35416666666666669</v>
      </c>
      <c r="C149" s="294">
        <v>0.64583333333333337</v>
      </c>
      <c r="D149" s="162">
        <f t="shared" si="14"/>
        <v>7</v>
      </c>
      <c r="E149" s="295">
        <v>0</v>
      </c>
      <c r="F149" s="295">
        <v>30</v>
      </c>
      <c r="G149" s="295">
        <v>30</v>
      </c>
      <c r="H149" s="295">
        <v>0</v>
      </c>
      <c r="I149" s="354">
        <f t="shared" si="13"/>
        <v>360</v>
      </c>
      <c r="J149" s="297"/>
      <c r="K149" s="163">
        <f t="shared" si="15"/>
        <v>1</v>
      </c>
      <c r="L149" s="164">
        <f t="shared" si="16"/>
        <v>6</v>
      </c>
      <c r="M149" s="298"/>
      <c r="N149" s="165"/>
    </row>
    <row r="150" spans="1:14" ht="16.5" customHeight="1" x14ac:dyDescent="0.25">
      <c r="A150" s="166">
        <v>43542</v>
      </c>
      <c r="B150" s="289">
        <v>0.35416666666666669</v>
      </c>
      <c r="C150" s="289">
        <v>0.64583333333333337</v>
      </c>
      <c r="D150" s="157">
        <f t="shared" si="14"/>
        <v>7</v>
      </c>
      <c r="E150" s="290">
        <v>0</v>
      </c>
      <c r="F150" s="290">
        <v>30</v>
      </c>
      <c r="G150" s="290">
        <v>30</v>
      </c>
      <c r="H150" s="290">
        <v>0</v>
      </c>
      <c r="I150" s="353">
        <f t="shared" si="13"/>
        <v>360</v>
      </c>
      <c r="J150" s="292"/>
      <c r="K150" s="167">
        <f t="shared" si="15"/>
        <v>1</v>
      </c>
      <c r="L150" s="168">
        <f t="shared" si="16"/>
        <v>6</v>
      </c>
      <c r="M150" s="293"/>
      <c r="N150" s="169"/>
    </row>
    <row r="151" spans="1:14" ht="16.5" customHeight="1" x14ac:dyDescent="0.25">
      <c r="A151" s="156">
        <v>43543</v>
      </c>
      <c r="B151" s="289">
        <v>0.35416666666666669</v>
      </c>
      <c r="C151" s="289">
        <v>0.64583333333333337</v>
      </c>
      <c r="D151" s="157">
        <f t="shared" si="14"/>
        <v>7</v>
      </c>
      <c r="E151" s="290">
        <v>0</v>
      </c>
      <c r="F151" s="290">
        <v>30</v>
      </c>
      <c r="G151" s="290">
        <v>30</v>
      </c>
      <c r="H151" s="290">
        <v>0</v>
      </c>
      <c r="I151" s="353">
        <f t="shared" si="13"/>
        <v>360</v>
      </c>
      <c r="J151" s="292"/>
      <c r="K151" s="158">
        <f t="shared" si="15"/>
        <v>1</v>
      </c>
      <c r="L151" s="159">
        <f t="shared" si="16"/>
        <v>6</v>
      </c>
      <c r="M151" s="293"/>
      <c r="N151" s="160"/>
    </row>
    <row r="152" spans="1:14" ht="16.5" customHeight="1" x14ac:dyDescent="0.25">
      <c r="A152" s="156">
        <v>43544</v>
      </c>
      <c r="B152" s="289">
        <v>0.35416666666666669</v>
      </c>
      <c r="C152" s="289">
        <v>0.64583333333333337</v>
      </c>
      <c r="D152" s="157">
        <f t="shared" si="14"/>
        <v>7</v>
      </c>
      <c r="E152" s="290">
        <v>0</v>
      </c>
      <c r="F152" s="290">
        <v>30</v>
      </c>
      <c r="G152" s="290">
        <v>30</v>
      </c>
      <c r="H152" s="290">
        <v>0</v>
      </c>
      <c r="I152" s="353">
        <f t="shared" si="13"/>
        <v>360</v>
      </c>
      <c r="J152" s="292"/>
      <c r="K152" s="158">
        <f t="shared" si="15"/>
        <v>1</v>
      </c>
      <c r="L152" s="159">
        <f t="shared" si="16"/>
        <v>6</v>
      </c>
      <c r="M152" s="293"/>
      <c r="N152" s="160"/>
    </row>
    <row r="153" spans="1:14" ht="16.5" customHeight="1" x14ac:dyDescent="0.25">
      <c r="A153" s="156">
        <v>43545</v>
      </c>
      <c r="B153" s="289">
        <v>0.35416666666666669</v>
      </c>
      <c r="C153" s="289">
        <v>0.64583333333333337</v>
      </c>
      <c r="D153" s="157">
        <f t="shared" si="14"/>
        <v>7</v>
      </c>
      <c r="E153" s="290">
        <v>0</v>
      </c>
      <c r="F153" s="290">
        <v>30</v>
      </c>
      <c r="G153" s="290">
        <v>30</v>
      </c>
      <c r="H153" s="290">
        <v>0</v>
      </c>
      <c r="I153" s="353">
        <f t="shared" si="13"/>
        <v>360</v>
      </c>
      <c r="J153" s="292"/>
      <c r="K153" s="158">
        <f t="shared" si="15"/>
        <v>1</v>
      </c>
      <c r="L153" s="159">
        <f t="shared" si="16"/>
        <v>6</v>
      </c>
      <c r="M153" s="293"/>
      <c r="N153" s="160"/>
    </row>
    <row r="154" spans="1:14" ht="16.5" customHeight="1" thickBot="1" x14ac:dyDescent="0.3">
      <c r="A154" s="161">
        <v>43546</v>
      </c>
      <c r="B154" s="294"/>
      <c r="C154" s="294"/>
      <c r="D154" s="162">
        <f t="shared" si="14"/>
        <v>0</v>
      </c>
      <c r="E154" s="295"/>
      <c r="F154" s="295"/>
      <c r="G154" s="295"/>
      <c r="H154" s="295"/>
      <c r="I154" s="354">
        <f t="shared" si="13"/>
        <v>0</v>
      </c>
      <c r="J154" s="297"/>
      <c r="K154" s="163">
        <f t="shared" si="15"/>
        <v>1</v>
      </c>
      <c r="L154" s="164">
        <f t="shared" si="16"/>
        <v>0</v>
      </c>
      <c r="M154" s="298">
        <v>5</v>
      </c>
      <c r="N154" s="165"/>
    </row>
    <row r="155" spans="1:14" ht="16.5" customHeight="1" x14ac:dyDescent="0.25">
      <c r="A155" s="170">
        <v>43549</v>
      </c>
      <c r="B155" s="289">
        <v>0.35416666666666669</v>
      </c>
      <c r="C155" s="289">
        <v>0.64583333333333337</v>
      </c>
      <c r="D155" s="157">
        <f t="shared" si="14"/>
        <v>7</v>
      </c>
      <c r="E155" s="290">
        <v>0</v>
      </c>
      <c r="F155" s="290">
        <v>30</v>
      </c>
      <c r="G155" s="290">
        <v>30</v>
      </c>
      <c r="H155" s="290">
        <v>0</v>
      </c>
      <c r="I155" s="353">
        <f t="shared" si="13"/>
        <v>360</v>
      </c>
      <c r="J155" s="292"/>
      <c r="K155" s="171">
        <f t="shared" si="15"/>
        <v>1</v>
      </c>
      <c r="L155" s="172">
        <f t="shared" si="16"/>
        <v>6</v>
      </c>
      <c r="M155" s="293"/>
      <c r="N155" s="173"/>
    </row>
    <row r="156" spans="1:14" ht="16.5" customHeight="1" x14ac:dyDescent="0.25">
      <c r="A156" s="156">
        <v>43550</v>
      </c>
      <c r="B156" s="289">
        <v>0.35416666666666669</v>
      </c>
      <c r="C156" s="289">
        <v>0.64583333333333337</v>
      </c>
      <c r="D156" s="157">
        <f t="shared" si="14"/>
        <v>7</v>
      </c>
      <c r="E156" s="290">
        <v>0</v>
      </c>
      <c r="F156" s="290">
        <v>30</v>
      </c>
      <c r="G156" s="290">
        <v>30</v>
      </c>
      <c r="H156" s="290">
        <v>0</v>
      </c>
      <c r="I156" s="353">
        <f t="shared" si="13"/>
        <v>360</v>
      </c>
      <c r="J156" s="292"/>
      <c r="K156" s="158">
        <f t="shared" si="15"/>
        <v>1</v>
      </c>
      <c r="L156" s="159">
        <f t="shared" si="16"/>
        <v>6</v>
      </c>
      <c r="M156" s="293"/>
      <c r="N156" s="160"/>
    </row>
    <row r="157" spans="1:14" ht="16.5" customHeight="1" x14ac:dyDescent="0.25">
      <c r="A157" s="156">
        <v>43551</v>
      </c>
      <c r="B157" s="289">
        <v>0.35416666666666669</v>
      </c>
      <c r="C157" s="289">
        <v>0.64583333333333337</v>
      </c>
      <c r="D157" s="157">
        <f t="shared" si="14"/>
        <v>7</v>
      </c>
      <c r="E157" s="290">
        <v>0</v>
      </c>
      <c r="F157" s="290">
        <v>30</v>
      </c>
      <c r="G157" s="290">
        <v>30</v>
      </c>
      <c r="H157" s="290">
        <v>0</v>
      </c>
      <c r="I157" s="353">
        <f t="shared" si="13"/>
        <v>360</v>
      </c>
      <c r="J157" s="292"/>
      <c r="K157" s="158">
        <f t="shared" si="15"/>
        <v>1</v>
      </c>
      <c r="L157" s="159">
        <f t="shared" si="16"/>
        <v>6</v>
      </c>
      <c r="M157" s="293"/>
      <c r="N157" s="160"/>
    </row>
    <row r="158" spans="1:14" ht="16.5" customHeight="1" x14ac:dyDescent="0.25">
      <c r="A158" s="156">
        <v>43552</v>
      </c>
      <c r="B158" s="289">
        <v>0.35416666666666669</v>
      </c>
      <c r="C158" s="289">
        <v>0.64583333333333337</v>
      </c>
      <c r="D158" s="157">
        <f t="shared" si="14"/>
        <v>7</v>
      </c>
      <c r="E158" s="290">
        <v>0</v>
      </c>
      <c r="F158" s="290">
        <v>30</v>
      </c>
      <c r="G158" s="290">
        <v>30</v>
      </c>
      <c r="H158" s="290">
        <v>0</v>
      </c>
      <c r="I158" s="353">
        <f t="shared" si="13"/>
        <v>360</v>
      </c>
      <c r="J158" s="292"/>
      <c r="K158" s="158">
        <f t="shared" si="15"/>
        <v>1</v>
      </c>
      <c r="L158" s="159">
        <f t="shared" si="16"/>
        <v>6</v>
      </c>
      <c r="M158" s="293"/>
      <c r="N158" s="160"/>
    </row>
    <row r="159" spans="1:14" ht="16.5" customHeight="1" thickBot="1" x14ac:dyDescent="0.3">
      <c r="A159" s="161">
        <v>43553</v>
      </c>
      <c r="B159" s="294">
        <v>0.35416666666666669</v>
      </c>
      <c r="C159" s="294">
        <v>0.64583333333333337</v>
      </c>
      <c r="D159" s="162">
        <f t="shared" si="14"/>
        <v>7</v>
      </c>
      <c r="E159" s="295">
        <v>0</v>
      </c>
      <c r="F159" s="295">
        <v>30</v>
      </c>
      <c r="G159" s="295">
        <v>30</v>
      </c>
      <c r="H159" s="295">
        <v>0</v>
      </c>
      <c r="I159" s="354">
        <f t="shared" si="13"/>
        <v>360</v>
      </c>
      <c r="J159" s="297"/>
      <c r="K159" s="163">
        <f t="shared" si="15"/>
        <v>1</v>
      </c>
      <c r="L159" s="164">
        <f t="shared" si="16"/>
        <v>6</v>
      </c>
      <c r="M159" s="298"/>
      <c r="N159" s="165"/>
    </row>
    <row r="160" spans="1:14" ht="16.5" customHeight="1" x14ac:dyDescent="0.25">
      <c r="A160" s="53">
        <v>43556</v>
      </c>
      <c r="B160" s="307">
        <v>0.35416666666666669</v>
      </c>
      <c r="C160" s="307">
        <v>0.64583333333333337</v>
      </c>
      <c r="D160" s="174">
        <f t="shared" si="14"/>
        <v>7</v>
      </c>
      <c r="E160" s="310">
        <v>0</v>
      </c>
      <c r="F160" s="310">
        <v>30</v>
      </c>
      <c r="G160" s="310">
        <v>30</v>
      </c>
      <c r="H160" s="310">
        <v>0</v>
      </c>
      <c r="I160" s="355">
        <f t="shared" si="13"/>
        <v>360</v>
      </c>
      <c r="J160" s="312"/>
      <c r="K160" s="55">
        <f t="shared" si="15"/>
        <v>1</v>
      </c>
      <c r="L160" s="56">
        <f t="shared" si="16"/>
        <v>6</v>
      </c>
      <c r="M160" s="313"/>
      <c r="N160" s="57"/>
    </row>
    <row r="161" spans="1:14" ht="16.5" customHeight="1" x14ac:dyDescent="0.25">
      <c r="A161" s="58">
        <v>43557</v>
      </c>
      <c r="B161" s="289">
        <v>0.35416666666666669</v>
      </c>
      <c r="C161" s="289">
        <v>0.64583333333333337</v>
      </c>
      <c r="D161" s="54">
        <f t="shared" si="14"/>
        <v>7</v>
      </c>
      <c r="E161" s="290">
        <v>0</v>
      </c>
      <c r="F161" s="290">
        <v>30</v>
      </c>
      <c r="G161" s="290">
        <v>30</v>
      </c>
      <c r="H161" s="290">
        <v>0</v>
      </c>
      <c r="I161" s="302">
        <f t="shared" si="13"/>
        <v>360</v>
      </c>
      <c r="J161" s="292"/>
      <c r="K161" s="59">
        <f t="shared" si="15"/>
        <v>1</v>
      </c>
      <c r="L161" s="60">
        <f t="shared" si="16"/>
        <v>6</v>
      </c>
      <c r="M161" s="293"/>
      <c r="N161" s="61"/>
    </row>
    <row r="162" spans="1:14" ht="16.5" customHeight="1" x14ac:dyDescent="0.25">
      <c r="A162" s="58">
        <v>43558</v>
      </c>
      <c r="B162" s="289">
        <v>0.35416666666666669</v>
      </c>
      <c r="C162" s="289">
        <v>0.64583333333333337</v>
      </c>
      <c r="D162" s="54">
        <f t="shared" si="14"/>
        <v>7</v>
      </c>
      <c r="E162" s="290">
        <v>0</v>
      </c>
      <c r="F162" s="290">
        <v>30</v>
      </c>
      <c r="G162" s="290">
        <v>30</v>
      </c>
      <c r="H162" s="290">
        <v>0</v>
      </c>
      <c r="I162" s="302">
        <f t="shared" ref="I162:I222" si="17">MAX((D162*60)-H162-F162-E162-G162,0)</f>
        <v>360</v>
      </c>
      <c r="J162" s="292"/>
      <c r="K162" s="59">
        <f t="shared" si="15"/>
        <v>1</v>
      </c>
      <c r="L162" s="60">
        <f t="shared" si="16"/>
        <v>6</v>
      </c>
      <c r="M162" s="293"/>
      <c r="N162" s="61"/>
    </row>
    <row r="163" spans="1:14" ht="16.5" customHeight="1" x14ac:dyDescent="0.25">
      <c r="A163" s="58">
        <v>43559</v>
      </c>
      <c r="B163" s="289">
        <v>0.35416666666666669</v>
      </c>
      <c r="C163" s="289">
        <v>0.64583333333333337</v>
      </c>
      <c r="D163" s="54">
        <f t="shared" si="14"/>
        <v>7</v>
      </c>
      <c r="E163" s="290">
        <v>0</v>
      </c>
      <c r="F163" s="290">
        <v>30</v>
      </c>
      <c r="G163" s="290">
        <v>30</v>
      </c>
      <c r="H163" s="290">
        <v>0</v>
      </c>
      <c r="I163" s="302">
        <f t="shared" si="17"/>
        <v>360</v>
      </c>
      <c r="J163" s="292"/>
      <c r="K163" s="59">
        <f t="shared" si="15"/>
        <v>1</v>
      </c>
      <c r="L163" s="60">
        <f t="shared" si="16"/>
        <v>6</v>
      </c>
      <c r="M163" s="293"/>
      <c r="N163" s="61"/>
    </row>
    <row r="164" spans="1:14" ht="16.5" customHeight="1" thickBot="1" x14ac:dyDescent="0.3">
      <c r="A164" s="62">
        <v>43560</v>
      </c>
      <c r="B164" s="294">
        <v>0.35416666666666669</v>
      </c>
      <c r="C164" s="294">
        <v>0.64583333333333337</v>
      </c>
      <c r="D164" s="63">
        <f t="shared" si="14"/>
        <v>7</v>
      </c>
      <c r="E164" s="295">
        <v>0</v>
      </c>
      <c r="F164" s="295">
        <v>30</v>
      </c>
      <c r="G164" s="295">
        <v>30</v>
      </c>
      <c r="H164" s="295">
        <v>0</v>
      </c>
      <c r="I164" s="303">
        <f t="shared" si="17"/>
        <v>360</v>
      </c>
      <c r="J164" s="297"/>
      <c r="K164" s="64">
        <f t="shared" si="15"/>
        <v>1</v>
      </c>
      <c r="L164" s="65">
        <f t="shared" si="16"/>
        <v>6</v>
      </c>
      <c r="M164" s="298"/>
      <c r="N164" s="66"/>
    </row>
    <row r="165" spans="1:14" ht="16.5" customHeight="1" x14ac:dyDescent="0.25">
      <c r="A165" s="53">
        <v>43563</v>
      </c>
      <c r="B165" s="307">
        <v>0.35416666666666669</v>
      </c>
      <c r="C165" s="307">
        <v>0.64583333333333337</v>
      </c>
      <c r="D165" s="174">
        <f t="shared" si="14"/>
        <v>7</v>
      </c>
      <c r="E165" s="310">
        <v>0</v>
      </c>
      <c r="F165" s="310">
        <v>30</v>
      </c>
      <c r="G165" s="310">
        <v>30</v>
      </c>
      <c r="H165" s="310">
        <v>0</v>
      </c>
      <c r="I165" s="355">
        <f t="shared" si="17"/>
        <v>360</v>
      </c>
      <c r="J165" s="312"/>
      <c r="K165" s="55">
        <f t="shared" si="15"/>
        <v>1</v>
      </c>
      <c r="L165" s="56">
        <f t="shared" si="16"/>
        <v>6</v>
      </c>
      <c r="M165" s="313"/>
      <c r="N165" s="57"/>
    </row>
    <row r="166" spans="1:14" ht="16.5" customHeight="1" x14ac:dyDescent="0.25">
      <c r="A166" s="58">
        <v>43564</v>
      </c>
      <c r="B166" s="289">
        <v>0.35416666666666669</v>
      </c>
      <c r="C166" s="289">
        <v>0.64583333333333337</v>
      </c>
      <c r="D166" s="54">
        <f t="shared" si="14"/>
        <v>7</v>
      </c>
      <c r="E166" s="290">
        <v>0</v>
      </c>
      <c r="F166" s="290">
        <v>30</v>
      </c>
      <c r="G166" s="290">
        <v>30</v>
      </c>
      <c r="H166" s="290">
        <v>0</v>
      </c>
      <c r="I166" s="302">
        <f t="shared" si="17"/>
        <v>360</v>
      </c>
      <c r="J166" s="292"/>
      <c r="K166" s="59">
        <f t="shared" si="15"/>
        <v>1</v>
      </c>
      <c r="L166" s="60">
        <f t="shared" si="16"/>
        <v>6</v>
      </c>
      <c r="M166" s="293"/>
      <c r="N166" s="61"/>
    </row>
    <row r="167" spans="1:14" ht="16.5" customHeight="1" x14ac:dyDescent="0.25">
      <c r="A167" s="58">
        <v>43565</v>
      </c>
      <c r="B167" s="289">
        <v>0.35416666666666669</v>
      </c>
      <c r="C167" s="289">
        <v>0.64583333333333337</v>
      </c>
      <c r="D167" s="54">
        <f t="shared" si="14"/>
        <v>7</v>
      </c>
      <c r="E167" s="290">
        <v>0</v>
      </c>
      <c r="F167" s="290">
        <v>30</v>
      </c>
      <c r="G167" s="290">
        <v>30</v>
      </c>
      <c r="H167" s="290">
        <v>0</v>
      </c>
      <c r="I167" s="302">
        <f t="shared" si="17"/>
        <v>360</v>
      </c>
      <c r="J167" s="292"/>
      <c r="K167" s="59">
        <f t="shared" si="15"/>
        <v>1</v>
      </c>
      <c r="L167" s="60">
        <f t="shared" si="16"/>
        <v>6</v>
      </c>
      <c r="M167" s="293"/>
      <c r="N167" s="61"/>
    </row>
    <row r="168" spans="1:14" ht="15" x14ac:dyDescent="0.25">
      <c r="A168" s="58">
        <v>43566</v>
      </c>
      <c r="B168" s="314">
        <v>0.35416666666666669</v>
      </c>
      <c r="C168" s="314">
        <v>0.64583333333333337</v>
      </c>
      <c r="D168" s="54">
        <f t="shared" si="14"/>
        <v>7</v>
      </c>
      <c r="E168" s="356">
        <v>0</v>
      </c>
      <c r="F168" s="356">
        <v>30</v>
      </c>
      <c r="G168" s="356">
        <v>30</v>
      </c>
      <c r="H168" s="356">
        <v>0</v>
      </c>
      <c r="I168" s="302">
        <f t="shared" si="17"/>
        <v>360</v>
      </c>
      <c r="J168" s="315"/>
      <c r="K168" s="59">
        <f t="shared" si="15"/>
        <v>1</v>
      </c>
      <c r="L168" s="60">
        <f t="shared" si="16"/>
        <v>6</v>
      </c>
      <c r="M168" s="316"/>
      <c r="N168" s="175"/>
    </row>
    <row r="169" spans="1:14" ht="15.75" thickBot="1" x14ac:dyDescent="0.3">
      <c r="A169" s="62">
        <v>43567</v>
      </c>
      <c r="B169" s="357">
        <v>0.35416666666666669</v>
      </c>
      <c r="C169" s="357">
        <v>0.64583333333333337</v>
      </c>
      <c r="D169" s="63">
        <f t="shared" si="14"/>
        <v>7</v>
      </c>
      <c r="E169" s="358">
        <v>0</v>
      </c>
      <c r="F169" s="358">
        <v>30</v>
      </c>
      <c r="G169" s="358">
        <v>30</v>
      </c>
      <c r="H169" s="358">
        <v>0</v>
      </c>
      <c r="I169" s="303">
        <f t="shared" si="17"/>
        <v>360</v>
      </c>
      <c r="J169" s="350"/>
      <c r="K169" s="64">
        <f t="shared" si="15"/>
        <v>1</v>
      </c>
      <c r="L169" s="65">
        <f t="shared" si="16"/>
        <v>6</v>
      </c>
      <c r="M169" s="329"/>
      <c r="N169" s="175"/>
    </row>
    <row r="170" spans="1:14" ht="16.5" customHeight="1" x14ac:dyDescent="0.25">
      <c r="A170" s="359">
        <v>43570</v>
      </c>
      <c r="B170" s="360" t="s">
        <v>45</v>
      </c>
      <c r="C170" s="360"/>
      <c r="D170" s="360"/>
      <c r="E170" s="360"/>
      <c r="F170" s="360"/>
      <c r="G170" s="360"/>
      <c r="H170" s="360"/>
      <c r="I170" s="355">
        <f t="shared" si="17"/>
        <v>0</v>
      </c>
      <c r="J170" s="361" t="s">
        <v>47</v>
      </c>
      <c r="K170" s="55">
        <f t="shared" si="15"/>
        <v>0</v>
      </c>
      <c r="L170" s="56">
        <f t="shared" si="16"/>
        <v>0</v>
      </c>
      <c r="M170" s="362"/>
      <c r="N170" s="270"/>
    </row>
    <row r="171" spans="1:14" ht="16.5" customHeight="1" x14ac:dyDescent="0.25">
      <c r="A171" s="363">
        <v>43571</v>
      </c>
      <c r="B171" s="364" t="s">
        <v>45</v>
      </c>
      <c r="C171" s="364"/>
      <c r="D171" s="364"/>
      <c r="E171" s="364"/>
      <c r="F171" s="364"/>
      <c r="G171" s="364"/>
      <c r="H171" s="364"/>
      <c r="I171" s="302">
        <f t="shared" si="17"/>
        <v>0</v>
      </c>
      <c r="J171" s="315" t="s">
        <v>47</v>
      </c>
      <c r="K171" s="59">
        <f t="shared" si="15"/>
        <v>0</v>
      </c>
      <c r="L171" s="60">
        <f t="shared" si="16"/>
        <v>0</v>
      </c>
      <c r="M171" s="316"/>
      <c r="N171" s="271"/>
    </row>
    <row r="172" spans="1:14" ht="16.5" customHeight="1" x14ac:dyDescent="0.25">
      <c r="A172" s="363">
        <v>43572</v>
      </c>
      <c r="B172" s="364" t="s">
        <v>45</v>
      </c>
      <c r="C172" s="364"/>
      <c r="D172" s="364"/>
      <c r="E172" s="364"/>
      <c r="F172" s="364"/>
      <c r="G172" s="364"/>
      <c r="H172" s="364"/>
      <c r="I172" s="302">
        <f t="shared" si="17"/>
        <v>0</v>
      </c>
      <c r="J172" s="315" t="s">
        <v>47</v>
      </c>
      <c r="K172" s="59">
        <f t="shared" si="15"/>
        <v>0</v>
      </c>
      <c r="L172" s="60">
        <f t="shared" si="16"/>
        <v>0</v>
      </c>
      <c r="M172" s="316"/>
      <c r="N172" s="271"/>
    </row>
    <row r="173" spans="1:14" ht="16.5" customHeight="1" x14ac:dyDescent="0.25">
      <c r="A173" s="363">
        <v>43573</v>
      </c>
      <c r="B173" s="364" t="s">
        <v>45</v>
      </c>
      <c r="C173" s="364"/>
      <c r="D173" s="364"/>
      <c r="E173" s="364"/>
      <c r="F173" s="364"/>
      <c r="G173" s="364"/>
      <c r="H173" s="364"/>
      <c r="I173" s="302">
        <f t="shared" si="17"/>
        <v>0</v>
      </c>
      <c r="J173" s="315" t="s">
        <v>47</v>
      </c>
      <c r="K173" s="59">
        <f t="shared" si="15"/>
        <v>0</v>
      </c>
      <c r="L173" s="60">
        <f t="shared" si="16"/>
        <v>0</v>
      </c>
      <c r="M173" s="316"/>
      <c r="N173" s="271"/>
    </row>
    <row r="174" spans="1:14" ht="16.5" customHeight="1" thickBot="1" x14ac:dyDescent="0.3">
      <c r="A174" s="365">
        <v>43574</v>
      </c>
      <c r="B174" s="366" t="s">
        <v>45</v>
      </c>
      <c r="C174" s="366"/>
      <c r="D174" s="366"/>
      <c r="E174" s="366"/>
      <c r="F174" s="366"/>
      <c r="G174" s="366"/>
      <c r="H174" s="366"/>
      <c r="I174" s="303">
        <f t="shared" si="17"/>
        <v>0</v>
      </c>
      <c r="J174" s="350" t="s">
        <v>47</v>
      </c>
      <c r="K174" s="64">
        <f t="shared" si="15"/>
        <v>0</v>
      </c>
      <c r="L174" s="65">
        <f t="shared" si="16"/>
        <v>0</v>
      </c>
      <c r="M174" s="329"/>
      <c r="N174" s="272"/>
    </row>
    <row r="175" spans="1:14" ht="16.5" customHeight="1" x14ac:dyDescent="0.25">
      <c r="A175" s="67">
        <v>43577</v>
      </c>
      <c r="B175" s="367" t="s">
        <v>45</v>
      </c>
      <c r="C175" s="367"/>
      <c r="D175" s="367"/>
      <c r="E175" s="367"/>
      <c r="F175" s="367"/>
      <c r="G175" s="367"/>
      <c r="H175" s="367"/>
      <c r="I175" s="368">
        <f t="shared" si="17"/>
        <v>0</v>
      </c>
      <c r="J175" s="378" t="s">
        <v>47</v>
      </c>
      <c r="K175" s="71">
        <f t="shared" si="15"/>
        <v>0</v>
      </c>
      <c r="L175" s="72">
        <f t="shared" si="16"/>
        <v>0</v>
      </c>
      <c r="M175" s="322"/>
      <c r="N175" s="73"/>
    </row>
    <row r="176" spans="1:14" ht="16.5" customHeight="1" x14ac:dyDescent="0.25">
      <c r="A176" s="58">
        <v>43578</v>
      </c>
      <c r="B176" s="289">
        <v>0.35416666666666669</v>
      </c>
      <c r="C176" s="289">
        <v>0.64583333333333337</v>
      </c>
      <c r="D176" s="54">
        <f t="shared" ref="D176:D199" si="18">MAX((INT((C176-B176)*1440)/60),0)</f>
        <v>7</v>
      </c>
      <c r="E176" s="290">
        <v>0</v>
      </c>
      <c r="F176" s="290">
        <v>30</v>
      </c>
      <c r="G176" s="290">
        <v>30</v>
      </c>
      <c r="H176" s="290">
        <v>0</v>
      </c>
      <c r="I176" s="302">
        <f t="shared" si="17"/>
        <v>360</v>
      </c>
      <c r="J176" s="292"/>
      <c r="K176" s="59">
        <f t="shared" si="15"/>
        <v>1</v>
      </c>
      <c r="L176" s="60">
        <f t="shared" si="16"/>
        <v>6</v>
      </c>
      <c r="M176" s="293"/>
      <c r="N176" s="61"/>
    </row>
    <row r="177" spans="1:14" ht="16.5" customHeight="1" x14ac:dyDescent="0.25">
      <c r="A177" s="58">
        <v>43579</v>
      </c>
      <c r="B177" s="289">
        <v>0.35416666666666669</v>
      </c>
      <c r="C177" s="289">
        <v>0.64583333333333337</v>
      </c>
      <c r="D177" s="54">
        <f t="shared" si="18"/>
        <v>7</v>
      </c>
      <c r="E177" s="290">
        <v>0</v>
      </c>
      <c r="F177" s="290">
        <v>30</v>
      </c>
      <c r="G177" s="290">
        <v>30</v>
      </c>
      <c r="H177" s="290">
        <v>0</v>
      </c>
      <c r="I177" s="302">
        <f t="shared" si="17"/>
        <v>360</v>
      </c>
      <c r="J177" s="292"/>
      <c r="K177" s="59">
        <f t="shared" si="15"/>
        <v>1</v>
      </c>
      <c r="L177" s="60">
        <f t="shared" si="16"/>
        <v>6</v>
      </c>
      <c r="M177" s="293"/>
      <c r="N177" s="61"/>
    </row>
    <row r="178" spans="1:14" ht="16.5" customHeight="1" x14ac:dyDescent="0.25">
      <c r="A178" s="58">
        <v>43580</v>
      </c>
      <c r="B178" s="289">
        <v>0.35416666666666669</v>
      </c>
      <c r="C178" s="289">
        <v>0.64583333333333337</v>
      </c>
      <c r="D178" s="54">
        <f t="shared" si="18"/>
        <v>7</v>
      </c>
      <c r="E178" s="290">
        <v>0</v>
      </c>
      <c r="F178" s="290">
        <v>30</v>
      </c>
      <c r="G178" s="290">
        <v>30</v>
      </c>
      <c r="H178" s="290">
        <v>0</v>
      </c>
      <c r="I178" s="302">
        <f t="shared" si="17"/>
        <v>360</v>
      </c>
      <c r="J178" s="292"/>
      <c r="K178" s="59">
        <f t="shared" si="15"/>
        <v>1</v>
      </c>
      <c r="L178" s="60">
        <f t="shared" si="16"/>
        <v>6</v>
      </c>
      <c r="M178" s="293"/>
      <c r="N178" s="61"/>
    </row>
    <row r="179" spans="1:14" ht="16.5" customHeight="1" thickBot="1" x14ac:dyDescent="0.3">
      <c r="A179" s="62">
        <v>43581</v>
      </c>
      <c r="B179" s="294">
        <v>0.35416666666666669</v>
      </c>
      <c r="C179" s="294">
        <v>0.64583333333333337</v>
      </c>
      <c r="D179" s="63">
        <f t="shared" si="18"/>
        <v>7</v>
      </c>
      <c r="E179" s="295">
        <v>0</v>
      </c>
      <c r="F179" s="295">
        <v>30</v>
      </c>
      <c r="G179" s="295">
        <v>30</v>
      </c>
      <c r="H179" s="295">
        <v>0</v>
      </c>
      <c r="I179" s="303">
        <f t="shared" si="17"/>
        <v>360</v>
      </c>
      <c r="J179" s="297"/>
      <c r="K179" s="64">
        <f t="shared" si="15"/>
        <v>1</v>
      </c>
      <c r="L179" s="65">
        <f t="shared" si="16"/>
        <v>6</v>
      </c>
      <c r="M179" s="298"/>
      <c r="N179" s="66"/>
    </row>
    <row r="180" spans="1:14" ht="16.5" customHeight="1" x14ac:dyDescent="0.25">
      <c r="A180" s="53">
        <v>43584</v>
      </c>
      <c r="B180" s="307">
        <v>0.35416666666666669</v>
      </c>
      <c r="C180" s="307">
        <v>0.64583333333333337</v>
      </c>
      <c r="D180" s="174">
        <f t="shared" si="18"/>
        <v>7</v>
      </c>
      <c r="E180" s="310">
        <v>0</v>
      </c>
      <c r="F180" s="310">
        <v>30</v>
      </c>
      <c r="G180" s="310">
        <v>30</v>
      </c>
      <c r="H180" s="310">
        <v>0</v>
      </c>
      <c r="I180" s="355">
        <f t="shared" si="17"/>
        <v>360</v>
      </c>
      <c r="J180" s="312"/>
      <c r="K180" s="55">
        <f t="shared" si="15"/>
        <v>1</v>
      </c>
      <c r="L180" s="56">
        <f t="shared" si="16"/>
        <v>6</v>
      </c>
      <c r="M180" s="313"/>
      <c r="N180" s="57"/>
    </row>
    <row r="181" spans="1:14" ht="16.5" customHeight="1" x14ac:dyDescent="0.25">
      <c r="A181" s="58">
        <v>43585</v>
      </c>
      <c r="B181" s="289">
        <v>0.35416666666666669</v>
      </c>
      <c r="C181" s="289">
        <v>0.64583333333333337</v>
      </c>
      <c r="D181" s="54">
        <f t="shared" si="18"/>
        <v>7</v>
      </c>
      <c r="E181" s="290">
        <v>0</v>
      </c>
      <c r="F181" s="290">
        <v>30</v>
      </c>
      <c r="G181" s="290">
        <v>30</v>
      </c>
      <c r="H181" s="290">
        <v>0</v>
      </c>
      <c r="I181" s="302">
        <f t="shared" si="17"/>
        <v>360</v>
      </c>
      <c r="J181" s="292"/>
      <c r="K181" s="59">
        <f t="shared" si="15"/>
        <v>1</v>
      </c>
      <c r="L181" s="60">
        <f t="shared" si="16"/>
        <v>6</v>
      </c>
      <c r="M181" s="293"/>
      <c r="N181" s="61"/>
    </row>
    <row r="182" spans="1:14" ht="16.5" customHeight="1" x14ac:dyDescent="0.25">
      <c r="A182" s="176">
        <v>43586</v>
      </c>
      <c r="B182" s="289">
        <v>0.35416666666666669</v>
      </c>
      <c r="C182" s="289">
        <v>0.64583333333333337</v>
      </c>
      <c r="D182" s="177">
        <f t="shared" si="18"/>
        <v>7</v>
      </c>
      <c r="E182" s="290">
        <v>0</v>
      </c>
      <c r="F182" s="290">
        <v>30</v>
      </c>
      <c r="G182" s="290">
        <v>30</v>
      </c>
      <c r="H182" s="290">
        <v>0</v>
      </c>
      <c r="I182" s="369">
        <f t="shared" si="17"/>
        <v>360</v>
      </c>
      <c r="J182" s="292"/>
      <c r="K182" s="178">
        <f t="shared" si="15"/>
        <v>1</v>
      </c>
      <c r="L182" s="179">
        <f t="shared" si="16"/>
        <v>6</v>
      </c>
      <c r="M182" s="293"/>
      <c r="N182" s="180"/>
    </row>
    <row r="183" spans="1:14" ht="16.5" customHeight="1" x14ac:dyDescent="0.25">
      <c r="A183" s="176">
        <v>43587</v>
      </c>
      <c r="B183" s="289">
        <v>0.35416666666666669</v>
      </c>
      <c r="C183" s="289">
        <v>0.64583333333333337</v>
      </c>
      <c r="D183" s="177">
        <f t="shared" si="18"/>
        <v>7</v>
      </c>
      <c r="E183" s="290">
        <v>0</v>
      </c>
      <c r="F183" s="290">
        <v>30</v>
      </c>
      <c r="G183" s="290">
        <v>30</v>
      </c>
      <c r="H183" s="290">
        <v>0</v>
      </c>
      <c r="I183" s="369">
        <f t="shared" si="17"/>
        <v>360</v>
      </c>
      <c r="J183" s="292"/>
      <c r="K183" s="178">
        <f t="shared" si="15"/>
        <v>1</v>
      </c>
      <c r="L183" s="179">
        <f t="shared" si="16"/>
        <v>6</v>
      </c>
      <c r="M183" s="293"/>
      <c r="N183" s="180"/>
    </row>
    <row r="184" spans="1:14" ht="16.5" customHeight="1" thickBot="1" x14ac:dyDescent="0.3">
      <c r="A184" s="181">
        <v>43588</v>
      </c>
      <c r="B184" s="294">
        <v>0.35416666666666669</v>
      </c>
      <c r="C184" s="294">
        <v>0.64583333333333337</v>
      </c>
      <c r="D184" s="182">
        <f t="shared" si="18"/>
        <v>7</v>
      </c>
      <c r="E184" s="295">
        <v>0</v>
      </c>
      <c r="F184" s="295">
        <v>30</v>
      </c>
      <c r="G184" s="295">
        <v>30</v>
      </c>
      <c r="H184" s="295">
        <v>0</v>
      </c>
      <c r="I184" s="370">
        <f t="shared" si="17"/>
        <v>360</v>
      </c>
      <c r="J184" s="297"/>
      <c r="K184" s="183">
        <f t="shared" si="15"/>
        <v>1</v>
      </c>
      <c r="L184" s="184">
        <f t="shared" si="16"/>
        <v>6</v>
      </c>
      <c r="M184" s="298"/>
      <c r="N184" s="185"/>
    </row>
    <row r="185" spans="1:14" ht="16.5" customHeight="1" x14ac:dyDescent="0.25">
      <c r="A185" s="186">
        <v>43591</v>
      </c>
      <c r="B185" s="318">
        <v>0.35416666666666669</v>
      </c>
      <c r="C185" s="318">
        <v>0.64583333333333337</v>
      </c>
      <c r="D185" s="177">
        <f t="shared" si="18"/>
        <v>7</v>
      </c>
      <c r="E185" s="320">
        <v>0</v>
      </c>
      <c r="F185" s="320">
        <v>30</v>
      </c>
      <c r="G185" s="320">
        <v>30</v>
      </c>
      <c r="H185" s="320">
        <v>0</v>
      </c>
      <c r="I185" s="369">
        <f t="shared" si="17"/>
        <v>360</v>
      </c>
      <c r="J185" s="378"/>
      <c r="K185" s="187">
        <f t="shared" si="15"/>
        <v>1</v>
      </c>
      <c r="L185" s="188">
        <f t="shared" si="16"/>
        <v>6</v>
      </c>
      <c r="M185" s="322"/>
      <c r="N185" s="189"/>
    </row>
    <row r="186" spans="1:14" ht="16.5" customHeight="1" x14ac:dyDescent="0.25">
      <c r="A186" s="176">
        <v>43592</v>
      </c>
      <c r="B186" s="289">
        <v>0.35416666666666669</v>
      </c>
      <c r="C186" s="289">
        <v>0.64583333333333337</v>
      </c>
      <c r="D186" s="177">
        <f t="shared" si="18"/>
        <v>7</v>
      </c>
      <c r="E186" s="290">
        <v>0</v>
      </c>
      <c r="F186" s="290">
        <v>30</v>
      </c>
      <c r="G186" s="290">
        <v>30</v>
      </c>
      <c r="H186" s="290">
        <v>0</v>
      </c>
      <c r="I186" s="369">
        <f t="shared" si="17"/>
        <v>360</v>
      </c>
      <c r="J186" s="292"/>
      <c r="K186" s="178">
        <f t="shared" si="15"/>
        <v>1</v>
      </c>
      <c r="L186" s="179">
        <f t="shared" si="16"/>
        <v>6</v>
      </c>
      <c r="M186" s="293"/>
      <c r="N186" s="180"/>
    </row>
    <row r="187" spans="1:14" ht="16.5" customHeight="1" x14ac:dyDescent="0.25">
      <c r="A187" s="176">
        <v>43593</v>
      </c>
      <c r="B187" s="289">
        <v>0.35416666666666669</v>
      </c>
      <c r="C187" s="289">
        <v>0.64583333333333337</v>
      </c>
      <c r="D187" s="177">
        <f t="shared" si="18"/>
        <v>7</v>
      </c>
      <c r="E187" s="290">
        <v>0</v>
      </c>
      <c r="F187" s="290">
        <v>30</v>
      </c>
      <c r="G187" s="290">
        <v>30</v>
      </c>
      <c r="H187" s="290">
        <v>0</v>
      </c>
      <c r="I187" s="369">
        <f t="shared" si="17"/>
        <v>360</v>
      </c>
      <c r="J187" s="292"/>
      <c r="K187" s="178">
        <f t="shared" si="15"/>
        <v>1</v>
      </c>
      <c r="L187" s="179">
        <f t="shared" si="16"/>
        <v>6</v>
      </c>
      <c r="M187" s="293"/>
      <c r="N187" s="180"/>
    </row>
    <row r="188" spans="1:14" ht="16.5" customHeight="1" x14ac:dyDescent="0.25">
      <c r="A188" s="176">
        <v>43594</v>
      </c>
      <c r="B188" s="289">
        <v>0.35416666666666669</v>
      </c>
      <c r="C188" s="289">
        <v>0.64583333333333337</v>
      </c>
      <c r="D188" s="177">
        <f t="shared" si="18"/>
        <v>7</v>
      </c>
      <c r="E188" s="290">
        <v>0</v>
      </c>
      <c r="F188" s="290">
        <v>30</v>
      </c>
      <c r="G188" s="290">
        <v>30</v>
      </c>
      <c r="H188" s="290">
        <v>0</v>
      </c>
      <c r="I188" s="369">
        <f t="shared" si="17"/>
        <v>360</v>
      </c>
      <c r="J188" s="292"/>
      <c r="K188" s="178">
        <f t="shared" si="15"/>
        <v>1</v>
      </c>
      <c r="L188" s="179">
        <f t="shared" si="16"/>
        <v>6</v>
      </c>
      <c r="M188" s="293"/>
      <c r="N188" s="180"/>
    </row>
    <row r="189" spans="1:14" ht="16.5" customHeight="1" thickBot="1" x14ac:dyDescent="0.3">
      <c r="A189" s="181">
        <v>43595</v>
      </c>
      <c r="B189" s="294">
        <v>0.35416666666666669</v>
      </c>
      <c r="C189" s="294">
        <v>0.64583333333333337</v>
      </c>
      <c r="D189" s="182">
        <f t="shared" si="18"/>
        <v>7</v>
      </c>
      <c r="E189" s="295">
        <v>0</v>
      </c>
      <c r="F189" s="295">
        <v>30</v>
      </c>
      <c r="G189" s="295">
        <v>30</v>
      </c>
      <c r="H189" s="295">
        <v>0</v>
      </c>
      <c r="I189" s="370">
        <f t="shared" si="17"/>
        <v>360</v>
      </c>
      <c r="J189" s="297"/>
      <c r="K189" s="183">
        <f t="shared" si="15"/>
        <v>1</v>
      </c>
      <c r="L189" s="184">
        <f t="shared" si="16"/>
        <v>6</v>
      </c>
      <c r="M189" s="298"/>
      <c r="N189" s="185"/>
    </row>
    <row r="190" spans="1:14" ht="16.5" customHeight="1" x14ac:dyDescent="0.25">
      <c r="A190" s="190">
        <v>43598</v>
      </c>
      <c r="B190" s="318">
        <v>0.35416666666666669</v>
      </c>
      <c r="C190" s="318">
        <v>0.64583333333333337</v>
      </c>
      <c r="D190" s="177">
        <f t="shared" si="18"/>
        <v>7</v>
      </c>
      <c r="E190" s="320">
        <v>0</v>
      </c>
      <c r="F190" s="320">
        <v>30</v>
      </c>
      <c r="G190" s="320">
        <v>30</v>
      </c>
      <c r="H190" s="320">
        <v>0</v>
      </c>
      <c r="I190" s="369">
        <f t="shared" si="17"/>
        <v>360</v>
      </c>
      <c r="J190" s="378"/>
      <c r="K190" s="191">
        <f t="shared" si="15"/>
        <v>1</v>
      </c>
      <c r="L190" s="192">
        <f t="shared" si="16"/>
        <v>6</v>
      </c>
      <c r="M190" s="322"/>
      <c r="N190" s="193"/>
    </row>
    <row r="191" spans="1:14" ht="16.5" customHeight="1" x14ac:dyDescent="0.25">
      <c r="A191" s="176">
        <v>43599</v>
      </c>
      <c r="B191" s="289">
        <v>0.35416666666666669</v>
      </c>
      <c r="C191" s="289">
        <v>0.64583333333333337</v>
      </c>
      <c r="D191" s="177">
        <f t="shared" si="18"/>
        <v>7</v>
      </c>
      <c r="E191" s="290">
        <v>0</v>
      </c>
      <c r="F191" s="290">
        <v>30</v>
      </c>
      <c r="G191" s="290">
        <v>30</v>
      </c>
      <c r="H191" s="290">
        <v>0</v>
      </c>
      <c r="I191" s="369">
        <f t="shared" si="17"/>
        <v>360</v>
      </c>
      <c r="J191" s="292"/>
      <c r="K191" s="178">
        <f t="shared" si="15"/>
        <v>1</v>
      </c>
      <c r="L191" s="179">
        <f t="shared" si="16"/>
        <v>6</v>
      </c>
      <c r="M191" s="293"/>
      <c r="N191" s="180"/>
    </row>
    <row r="192" spans="1:14" ht="16.5" customHeight="1" x14ac:dyDescent="0.25">
      <c r="A192" s="176">
        <v>43600</v>
      </c>
      <c r="B192" s="289">
        <v>0.35416666666666669</v>
      </c>
      <c r="C192" s="289">
        <v>0.64583333333333337</v>
      </c>
      <c r="D192" s="177">
        <f t="shared" si="18"/>
        <v>7</v>
      </c>
      <c r="E192" s="290">
        <v>0</v>
      </c>
      <c r="F192" s="290">
        <v>30</v>
      </c>
      <c r="G192" s="290">
        <v>30</v>
      </c>
      <c r="H192" s="290">
        <v>0</v>
      </c>
      <c r="I192" s="369">
        <f t="shared" si="17"/>
        <v>360</v>
      </c>
      <c r="J192" s="292"/>
      <c r="K192" s="178">
        <f t="shared" si="15"/>
        <v>1</v>
      </c>
      <c r="L192" s="179">
        <f t="shared" si="16"/>
        <v>6</v>
      </c>
      <c r="M192" s="293"/>
      <c r="N192" s="180"/>
    </row>
    <row r="193" spans="1:14" ht="16.5" customHeight="1" x14ac:dyDescent="0.25">
      <c r="A193" s="176">
        <v>43601</v>
      </c>
      <c r="B193" s="289">
        <v>0.35416666666666669</v>
      </c>
      <c r="C193" s="289">
        <v>0.64583333333333337</v>
      </c>
      <c r="D193" s="177">
        <f t="shared" si="18"/>
        <v>7</v>
      </c>
      <c r="E193" s="290">
        <v>0</v>
      </c>
      <c r="F193" s="290">
        <v>30</v>
      </c>
      <c r="G193" s="290">
        <v>30</v>
      </c>
      <c r="H193" s="290">
        <v>0</v>
      </c>
      <c r="I193" s="369">
        <f t="shared" si="17"/>
        <v>360</v>
      </c>
      <c r="J193" s="292"/>
      <c r="K193" s="178">
        <f t="shared" si="15"/>
        <v>1</v>
      </c>
      <c r="L193" s="179">
        <f t="shared" si="16"/>
        <v>6</v>
      </c>
      <c r="M193" s="293"/>
      <c r="N193" s="180"/>
    </row>
    <row r="194" spans="1:14" ht="16.5" customHeight="1" thickBot="1" x14ac:dyDescent="0.3">
      <c r="A194" s="181">
        <v>43602</v>
      </c>
      <c r="B194" s="294">
        <v>0.35416666666666669</v>
      </c>
      <c r="C194" s="294">
        <v>0.64583333333333337</v>
      </c>
      <c r="D194" s="182">
        <f t="shared" si="18"/>
        <v>7</v>
      </c>
      <c r="E194" s="295">
        <v>0</v>
      </c>
      <c r="F194" s="295">
        <v>30</v>
      </c>
      <c r="G194" s="295">
        <v>30</v>
      </c>
      <c r="H194" s="295">
        <v>0</v>
      </c>
      <c r="I194" s="370">
        <f t="shared" si="17"/>
        <v>360</v>
      </c>
      <c r="J194" s="297"/>
      <c r="K194" s="183">
        <f t="shared" si="15"/>
        <v>1</v>
      </c>
      <c r="L194" s="184">
        <f t="shared" si="16"/>
        <v>6</v>
      </c>
      <c r="M194" s="298"/>
      <c r="N194" s="185"/>
    </row>
    <row r="195" spans="1:14" ht="16.5" customHeight="1" x14ac:dyDescent="0.25">
      <c r="A195" s="186">
        <v>43605</v>
      </c>
      <c r="B195" s="318">
        <v>0.35416666666666669</v>
      </c>
      <c r="C195" s="318">
        <v>0.64583333333333337</v>
      </c>
      <c r="D195" s="177">
        <f t="shared" si="18"/>
        <v>7</v>
      </c>
      <c r="E195" s="320">
        <v>0</v>
      </c>
      <c r="F195" s="320">
        <v>30</v>
      </c>
      <c r="G195" s="320">
        <v>30</v>
      </c>
      <c r="H195" s="320">
        <v>0</v>
      </c>
      <c r="I195" s="369">
        <f t="shared" si="17"/>
        <v>360</v>
      </c>
      <c r="J195" s="378"/>
      <c r="K195" s="187">
        <f t="shared" si="15"/>
        <v>1</v>
      </c>
      <c r="L195" s="188">
        <f t="shared" si="16"/>
        <v>6</v>
      </c>
      <c r="M195" s="322"/>
      <c r="N195" s="189"/>
    </row>
    <row r="196" spans="1:14" ht="16.5" customHeight="1" x14ac:dyDescent="0.25">
      <c r="A196" s="176">
        <v>43606</v>
      </c>
      <c r="B196" s="289">
        <v>0.35416666666666669</v>
      </c>
      <c r="C196" s="289">
        <v>0.64583333333333337</v>
      </c>
      <c r="D196" s="177">
        <f t="shared" si="18"/>
        <v>7</v>
      </c>
      <c r="E196" s="290">
        <v>0</v>
      </c>
      <c r="F196" s="290">
        <v>30</v>
      </c>
      <c r="G196" s="290">
        <v>30</v>
      </c>
      <c r="H196" s="290">
        <v>0</v>
      </c>
      <c r="I196" s="369">
        <f t="shared" si="17"/>
        <v>360</v>
      </c>
      <c r="J196" s="292"/>
      <c r="K196" s="178">
        <f t="shared" si="15"/>
        <v>1</v>
      </c>
      <c r="L196" s="179">
        <f t="shared" si="16"/>
        <v>6</v>
      </c>
      <c r="M196" s="293"/>
      <c r="N196" s="180"/>
    </row>
    <row r="197" spans="1:14" ht="16.5" customHeight="1" x14ac:dyDescent="0.25">
      <c r="A197" s="176">
        <v>43607</v>
      </c>
      <c r="B197" s="289">
        <v>0.35416666666666669</v>
      </c>
      <c r="C197" s="289">
        <v>0.64583333333333337</v>
      </c>
      <c r="D197" s="177">
        <f t="shared" si="18"/>
        <v>7</v>
      </c>
      <c r="E197" s="290">
        <v>0</v>
      </c>
      <c r="F197" s="290">
        <v>30</v>
      </c>
      <c r="G197" s="290">
        <v>30</v>
      </c>
      <c r="H197" s="290">
        <v>0</v>
      </c>
      <c r="I197" s="369">
        <f t="shared" si="17"/>
        <v>360</v>
      </c>
      <c r="J197" s="292"/>
      <c r="K197" s="178">
        <f t="shared" si="15"/>
        <v>1</v>
      </c>
      <c r="L197" s="179">
        <f t="shared" si="16"/>
        <v>6</v>
      </c>
      <c r="M197" s="293"/>
      <c r="N197" s="180"/>
    </row>
    <row r="198" spans="1:14" ht="16.5" customHeight="1" x14ac:dyDescent="0.25">
      <c r="A198" s="176">
        <v>43608</v>
      </c>
      <c r="B198" s="289">
        <v>0.35416666666666669</v>
      </c>
      <c r="C198" s="289">
        <v>0.64583333333333337</v>
      </c>
      <c r="D198" s="177">
        <f t="shared" si="18"/>
        <v>7</v>
      </c>
      <c r="E198" s="290">
        <v>0</v>
      </c>
      <c r="F198" s="290">
        <v>30</v>
      </c>
      <c r="G198" s="290">
        <v>30</v>
      </c>
      <c r="H198" s="290">
        <v>0</v>
      </c>
      <c r="I198" s="369">
        <f t="shared" si="17"/>
        <v>360</v>
      </c>
      <c r="J198" s="292"/>
      <c r="K198" s="178">
        <f t="shared" si="15"/>
        <v>1</v>
      </c>
      <c r="L198" s="179">
        <f t="shared" si="16"/>
        <v>6</v>
      </c>
      <c r="M198" s="293"/>
      <c r="N198" s="180"/>
    </row>
    <row r="199" spans="1:14" ht="16.5" customHeight="1" thickBot="1" x14ac:dyDescent="0.3">
      <c r="A199" s="181">
        <v>43609</v>
      </c>
      <c r="B199" s="294">
        <v>0.35416666666666669</v>
      </c>
      <c r="C199" s="294">
        <v>0.64583333333333337</v>
      </c>
      <c r="D199" s="182">
        <f t="shared" si="18"/>
        <v>7</v>
      </c>
      <c r="E199" s="295">
        <v>0</v>
      </c>
      <c r="F199" s="295">
        <v>30</v>
      </c>
      <c r="G199" s="295">
        <v>30</v>
      </c>
      <c r="H199" s="295">
        <v>0</v>
      </c>
      <c r="I199" s="370">
        <f t="shared" si="17"/>
        <v>360</v>
      </c>
      <c r="J199" s="297"/>
      <c r="K199" s="183">
        <f t="shared" si="15"/>
        <v>1</v>
      </c>
      <c r="L199" s="184">
        <f t="shared" si="16"/>
        <v>6</v>
      </c>
      <c r="M199" s="298"/>
      <c r="N199" s="185"/>
    </row>
    <row r="200" spans="1:14" s="205" customFormat="1" ht="16.5" customHeight="1" x14ac:dyDescent="0.25">
      <c r="A200" s="186">
        <v>43612</v>
      </c>
      <c r="B200" s="194" t="s">
        <v>10</v>
      </c>
      <c r="C200" s="195"/>
      <c r="D200" s="196"/>
      <c r="E200" s="228"/>
      <c r="F200" s="228"/>
      <c r="G200" s="228"/>
      <c r="H200" s="228"/>
      <c r="I200" s="233"/>
      <c r="J200" s="215" t="s">
        <v>70</v>
      </c>
      <c r="K200" s="187">
        <f t="shared" si="15"/>
        <v>0</v>
      </c>
      <c r="L200" s="188">
        <f t="shared" si="16"/>
        <v>0</v>
      </c>
      <c r="M200" s="220"/>
      <c r="N200" s="189"/>
    </row>
    <row r="201" spans="1:14" ht="16.5" customHeight="1" x14ac:dyDescent="0.25">
      <c r="A201" s="176">
        <v>43613</v>
      </c>
      <c r="B201" s="289">
        <v>0.35416666666666669</v>
      </c>
      <c r="C201" s="289">
        <v>0.64583333333333337</v>
      </c>
      <c r="D201" s="177">
        <f t="shared" ref="D201:D222" si="19">MAX((INT((C201-B201)*1440)/60),0)</f>
        <v>7</v>
      </c>
      <c r="E201" s="290">
        <v>0</v>
      </c>
      <c r="F201" s="290">
        <v>30</v>
      </c>
      <c r="G201" s="290">
        <v>30</v>
      </c>
      <c r="H201" s="290">
        <v>0</v>
      </c>
      <c r="I201" s="369">
        <f t="shared" si="17"/>
        <v>360</v>
      </c>
      <c r="J201" s="292"/>
      <c r="K201" s="178">
        <f t="shared" si="15"/>
        <v>1</v>
      </c>
      <c r="L201" s="179">
        <f t="shared" si="16"/>
        <v>6</v>
      </c>
      <c r="M201" s="293"/>
      <c r="N201" s="180"/>
    </row>
    <row r="202" spans="1:14" ht="16.5" customHeight="1" x14ac:dyDescent="0.25">
      <c r="A202" s="176">
        <v>43614</v>
      </c>
      <c r="B202" s="289">
        <v>0.35416666666666669</v>
      </c>
      <c r="C202" s="289">
        <v>0.64583333333333337</v>
      </c>
      <c r="D202" s="177">
        <f t="shared" si="19"/>
        <v>7</v>
      </c>
      <c r="E202" s="290">
        <v>0</v>
      </c>
      <c r="F202" s="290">
        <v>30</v>
      </c>
      <c r="G202" s="290">
        <v>30</v>
      </c>
      <c r="H202" s="290">
        <v>0</v>
      </c>
      <c r="I202" s="369">
        <f t="shared" si="17"/>
        <v>360</v>
      </c>
      <c r="J202" s="292"/>
      <c r="K202" s="178">
        <f t="shared" ref="K202:K224" si="20">IF(I202+M202&gt;0,1,0)</f>
        <v>1</v>
      </c>
      <c r="L202" s="179">
        <f t="shared" si="16"/>
        <v>6</v>
      </c>
      <c r="M202" s="293"/>
      <c r="N202" s="180"/>
    </row>
    <row r="203" spans="1:14" ht="16.5" customHeight="1" x14ac:dyDescent="0.25">
      <c r="A203" s="176">
        <v>43615</v>
      </c>
      <c r="B203" s="289">
        <v>0.35416666666666669</v>
      </c>
      <c r="C203" s="289">
        <v>0.64583333333333337</v>
      </c>
      <c r="D203" s="177">
        <f t="shared" si="19"/>
        <v>7</v>
      </c>
      <c r="E203" s="290">
        <v>0</v>
      </c>
      <c r="F203" s="290">
        <v>30</v>
      </c>
      <c r="G203" s="290">
        <v>30</v>
      </c>
      <c r="H203" s="290">
        <v>0</v>
      </c>
      <c r="I203" s="369">
        <f t="shared" si="17"/>
        <v>360</v>
      </c>
      <c r="J203" s="292"/>
      <c r="K203" s="178">
        <f t="shared" si="20"/>
        <v>1</v>
      </c>
      <c r="L203" s="179">
        <f t="shared" si="16"/>
        <v>6</v>
      </c>
      <c r="M203" s="293"/>
      <c r="N203" s="180"/>
    </row>
    <row r="204" spans="1:14" ht="16.5" customHeight="1" thickBot="1" x14ac:dyDescent="0.3">
      <c r="A204" s="181">
        <v>43616</v>
      </c>
      <c r="B204" s="294">
        <v>0.35416666666666669</v>
      </c>
      <c r="C204" s="294">
        <v>0.64583333333333337</v>
      </c>
      <c r="D204" s="182">
        <f t="shared" si="19"/>
        <v>7</v>
      </c>
      <c r="E204" s="295">
        <v>0</v>
      </c>
      <c r="F204" s="295">
        <v>30</v>
      </c>
      <c r="G204" s="295">
        <v>30</v>
      </c>
      <c r="H204" s="295">
        <v>0</v>
      </c>
      <c r="I204" s="370">
        <f t="shared" si="17"/>
        <v>360</v>
      </c>
      <c r="J204" s="297"/>
      <c r="K204" s="183">
        <f t="shared" si="20"/>
        <v>1</v>
      </c>
      <c r="L204" s="184">
        <f t="shared" si="16"/>
        <v>6</v>
      </c>
      <c r="M204" s="298"/>
      <c r="N204" s="185"/>
    </row>
    <row r="205" spans="1:14" ht="16.5" customHeight="1" x14ac:dyDescent="0.25">
      <c r="A205" s="84">
        <v>43619</v>
      </c>
      <c r="B205" s="307">
        <v>0.35416666666666669</v>
      </c>
      <c r="C205" s="307">
        <v>0.64583333333333337</v>
      </c>
      <c r="D205" s="197">
        <f t="shared" si="19"/>
        <v>7</v>
      </c>
      <c r="E205" s="310">
        <v>0</v>
      </c>
      <c r="F205" s="310">
        <v>30</v>
      </c>
      <c r="G205" s="310">
        <v>30</v>
      </c>
      <c r="H205" s="310">
        <v>0</v>
      </c>
      <c r="I205" s="371">
        <f t="shared" si="17"/>
        <v>360</v>
      </c>
      <c r="J205" s="312"/>
      <c r="K205" s="85">
        <f t="shared" si="20"/>
        <v>1</v>
      </c>
      <c r="L205" s="86">
        <f t="shared" si="16"/>
        <v>6</v>
      </c>
      <c r="M205" s="313"/>
      <c r="N205" s="87"/>
    </row>
    <row r="206" spans="1:14" ht="16.5" customHeight="1" x14ac:dyDescent="0.25">
      <c r="A206" s="74">
        <v>43620</v>
      </c>
      <c r="B206" s="289">
        <v>0.35416666666666669</v>
      </c>
      <c r="C206" s="289">
        <v>0.64583333333333337</v>
      </c>
      <c r="D206" s="198">
        <f t="shared" si="19"/>
        <v>7</v>
      </c>
      <c r="E206" s="290">
        <v>0</v>
      </c>
      <c r="F206" s="290">
        <v>30</v>
      </c>
      <c r="G206" s="290">
        <v>30</v>
      </c>
      <c r="H206" s="290">
        <v>0</v>
      </c>
      <c r="I206" s="372">
        <f t="shared" si="17"/>
        <v>360</v>
      </c>
      <c r="J206" s="292"/>
      <c r="K206" s="76">
        <f t="shared" si="20"/>
        <v>1</v>
      </c>
      <c r="L206" s="77">
        <f t="shared" ref="L206:L222" si="21">I206/60</f>
        <v>6</v>
      </c>
      <c r="M206" s="293"/>
      <c r="N206" s="78"/>
    </row>
    <row r="207" spans="1:14" ht="16.5" customHeight="1" x14ac:dyDescent="0.25">
      <c r="A207" s="74">
        <v>43621</v>
      </c>
      <c r="B207" s="289">
        <v>0.35416666666666669</v>
      </c>
      <c r="C207" s="289">
        <v>0.64583333333333337</v>
      </c>
      <c r="D207" s="198">
        <f t="shared" si="19"/>
        <v>7</v>
      </c>
      <c r="E207" s="290">
        <v>0</v>
      </c>
      <c r="F207" s="290">
        <v>30</v>
      </c>
      <c r="G207" s="290">
        <v>30</v>
      </c>
      <c r="H207" s="290">
        <v>0</v>
      </c>
      <c r="I207" s="372">
        <f t="shared" si="17"/>
        <v>360</v>
      </c>
      <c r="J207" s="292"/>
      <c r="K207" s="76">
        <f t="shared" si="20"/>
        <v>1</v>
      </c>
      <c r="L207" s="77">
        <f t="shared" si="21"/>
        <v>6</v>
      </c>
      <c r="M207" s="293"/>
      <c r="N207" s="78"/>
    </row>
    <row r="208" spans="1:14" ht="16.5" customHeight="1" x14ac:dyDescent="0.25">
      <c r="A208" s="74">
        <v>43622</v>
      </c>
      <c r="B208" s="289">
        <v>0.35416666666666669</v>
      </c>
      <c r="C208" s="289">
        <v>0.64583333333333337</v>
      </c>
      <c r="D208" s="198">
        <f t="shared" si="19"/>
        <v>7</v>
      </c>
      <c r="E208" s="290">
        <v>0</v>
      </c>
      <c r="F208" s="290">
        <v>30</v>
      </c>
      <c r="G208" s="290">
        <v>30</v>
      </c>
      <c r="H208" s="290">
        <v>0</v>
      </c>
      <c r="I208" s="372">
        <f t="shared" si="17"/>
        <v>360</v>
      </c>
      <c r="J208" s="292"/>
      <c r="K208" s="76">
        <f t="shared" si="20"/>
        <v>1</v>
      </c>
      <c r="L208" s="77">
        <f t="shared" si="21"/>
        <v>6</v>
      </c>
      <c r="M208" s="293"/>
      <c r="N208" s="78"/>
    </row>
    <row r="209" spans="1:14" ht="16.5" customHeight="1" thickBot="1" x14ac:dyDescent="0.3">
      <c r="A209" s="79">
        <v>43623</v>
      </c>
      <c r="B209" s="294">
        <v>0.35416666666666669</v>
      </c>
      <c r="C209" s="294">
        <v>0.64583333333333337</v>
      </c>
      <c r="D209" s="80">
        <f t="shared" si="19"/>
        <v>7</v>
      </c>
      <c r="E209" s="295">
        <v>0</v>
      </c>
      <c r="F209" s="295">
        <v>30</v>
      </c>
      <c r="G209" s="295">
        <v>30</v>
      </c>
      <c r="H209" s="295">
        <v>0</v>
      </c>
      <c r="I209" s="305">
        <f t="shared" si="17"/>
        <v>360</v>
      </c>
      <c r="J209" s="297"/>
      <c r="K209" s="81">
        <f t="shared" si="20"/>
        <v>1</v>
      </c>
      <c r="L209" s="82">
        <f t="shared" si="21"/>
        <v>6</v>
      </c>
      <c r="M209" s="298"/>
      <c r="N209" s="83"/>
    </row>
    <row r="210" spans="1:14" ht="16.5" customHeight="1" x14ac:dyDescent="0.25">
      <c r="A210" s="84">
        <v>43626</v>
      </c>
      <c r="B210" s="307">
        <v>0.35416666666666669</v>
      </c>
      <c r="C210" s="307">
        <v>0.64583333333333337</v>
      </c>
      <c r="D210" s="197">
        <f t="shared" si="19"/>
        <v>7</v>
      </c>
      <c r="E210" s="310">
        <v>0</v>
      </c>
      <c r="F210" s="310">
        <v>30</v>
      </c>
      <c r="G210" s="310">
        <v>30</v>
      </c>
      <c r="H210" s="310">
        <v>0</v>
      </c>
      <c r="I210" s="371">
        <f t="shared" si="17"/>
        <v>360</v>
      </c>
      <c r="J210" s="312"/>
      <c r="K210" s="85">
        <f t="shared" si="20"/>
        <v>1</v>
      </c>
      <c r="L210" s="86">
        <f t="shared" si="21"/>
        <v>6</v>
      </c>
      <c r="M210" s="313"/>
      <c r="N210" s="87"/>
    </row>
    <row r="211" spans="1:14" ht="16.5" customHeight="1" x14ac:dyDescent="0.25">
      <c r="A211" s="74">
        <v>43627</v>
      </c>
      <c r="B211" s="289">
        <v>0.35416666666666669</v>
      </c>
      <c r="C211" s="289">
        <v>0.64583333333333337</v>
      </c>
      <c r="D211" s="198">
        <f t="shared" si="19"/>
        <v>7</v>
      </c>
      <c r="E211" s="290">
        <v>0</v>
      </c>
      <c r="F211" s="290">
        <v>30</v>
      </c>
      <c r="G211" s="290">
        <v>30</v>
      </c>
      <c r="H211" s="290">
        <v>0</v>
      </c>
      <c r="I211" s="372">
        <f t="shared" si="17"/>
        <v>360</v>
      </c>
      <c r="J211" s="292"/>
      <c r="K211" s="76">
        <f t="shared" si="20"/>
        <v>1</v>
      </c>
      <c r="L211" s="77">
        <f t="shared" si="21"/>
        <v>6</v>
      </c>
      <c r="M211" s="293"/>
      <c r="N211" s="78"/>
    </row>
    <row r="212" spans="1:14" ht="16.5" customHeight="1" x14ac:dyDescent="0.25">
      <c r="A212" s="74">
        <v>43628</v>
      </c>
      <c r="B212" s="289">
        <v>0.35416666666666669</v>
      </c>
      <c r="C212" s="289">
        <v>0.64583333333333337</v>
      </c>
      <c r="D212" s="198">
        <f t="shared" si="19"/>
        <v>7</v>
      </c>
      <c r="E212" s="290">
        <v>0</v>
      </c>
      <c r="F212" s="290">
        <v>30</v>
      </c>
      <c r="G212" s="290">
        <v>30</v>
      </c>
      <c r="H212" s="290">
        <v>0</v>
      </c>
      <c r="I212" s="372">
        <f t="shared" si="17"/>
        <v>360</v>
      </c>
      <c r="J212" s="292"/>
      <c r="K212" s="76">
        <f t="shared" si="20"/>
        <v>1</v>
      </c>
      <c r="L212" s="77">
        <f t="shared" si="21"/>
        <v>6</v>
      </c>
      <c r="M212" s="293"/>
      <c r="N212" s="78"/>
    </row>
    <row r="213" spans="1:14" ht="16.5" customHeight="1" x14ac:dyDescent="0.25">
      <c r="A213" s="74">
        <v>43629</v>
      </c>
      <c r="B213" s="289">
        <v>0.35416666666666669</v>
      </c>
      <c r="C213" s="289">
        <v>0.64583333333333337</v>
      </c>
      <c r="D213" s="198">
        <f t="shared" si="19"/>
        <v>7</v>
      </c>
      <c r="E213" s="290">
        <v>0</v>
      </c>
      <c r="F213" s="290">
        <v>30</v>
      </c>
      <c r="G213" s="290">
        <v>30</v>
      </c>
      <c r="H213" s="290">
        <v>0</v>
      </c>
      <c r="I213" s="372">
        <f t="shared" si="17"/>
        <v>360</v>
      </c>
      <c r="J213" s="292"/>
      <c r="K213" s="76">
        <f t="shared" si="20"/>
        <v>1</v>
      </c>
      <c r="L213" s="77">
        <f t="shared" si="21"/>
        <v>6</v>
      </c>
      <c r="M213" s="293"/>
      <c r="N213" s="78"/>
    </row>
    <row r="214" spans="1:14" ht="16.5" customHeight="1" thickBot="1" x14ac:dyDescent="0.3">
      <c r="A214" s="79">
        <v>43630</v>
      </c>
      <c r="B214" s="294">
        <v>0.35416666666666669</v>
      </c>
      <c r="C214" s="294">
        <v>0.64583333333333337</v>
      </c>
      <c r="D214" s="80">
        <f t="shared" si="19"/>
        <v>7</v>
      </c>
      <c r="E214" s="295">
        <v>0</v>
      </c>
      <c r="F214" s="295">
        <v>30</v>
      </c>
      <c r="G214" s="295">
        <v>30</v>
      </c>
      <c r="H214" s="295">
        <v>0</v>
      </c>
      <c r="I214" s="305">
        <f t="shared" si="17"/>
        <v>360</v>
      </c>
      <c r="J214" s="297"/>
      <c r="K214" s="81">
        <f t="shared" si="20"/>
        <v>1</v>
      </c>
      <c r="L214" s="82">
        <f t="shared" si="21"/>
        <v>6</v>
      </c>
      <c r="M214" s="298"/>
      <c r="N214" s="83"/>
    </row>
    <row r="215" spans="1:14" ht="16.5" customHeight="1" x14ac:dyDescent="0.25">
      <c r="A215" s="84">
        <v>43633</v>
      </c>
      <c r="B215" s="307">
        <v>0.35416666666666669</v>
      </c>
      <c r="C215" s="307">
        <v>0.64583333333333337</v>
      </c>
      <c r="D215" s="197">
        <f t="shared" si="19"/>
        <v>7</v>
      </c>
      <c r="E215" s="310">
        <v>0</v>
      </c>
      <c r="F215" s="310">
        <v>30</v>
      </c>
      <c r="G215" s="310">
        <v>30</v>
      </c>
      <c r="H215" s="310">
        <v>0</v>
      </c>
      <c r="I215" s="371">
        <f t="shared" si="17"/>
        <v>360</v>
      </c>
      <c r="J215" s="312"/>
      <c r="K215" s="85">
        <f t="shared" si="20"/>
        <v>1</v>
      </c>
      <c r="L215" s="86">
        <f t="shared" si="21"/>
        <v>6</v>
      </c>
      <c r="M215" s="313"/>
      <c r="N215" s="87"/>
    </row>
    <row r="216" spans="1:14" ht="16.5" customHeight="1" x14ac:dyDescent="0.25">
      <c r="A216" s="74">
        <v>43634</v>
      </c>
      <c r="B216" s="289">
        <v>0.35416666666666669</v>
      </c>
      <c r="C216" s="289">
        <v>0.5</v>
      </c>
      <c r="D216" s="198">
        <f t="shared" si="19"/>
        <v>3.5</v>
      </c>
      <c r="E216" s="290">
        <v>0</v>
      </c>
      <c r="F216" s="290">
        <v>0</v>
      </c>
      <c r="G216" s="290">
        <v>30</v>
      </c>
      <c r="H216" s="290">
        <v>0</v>
      </c>
      <c r="I216" s="372">
        <f t="shared" si="17"/>
        <v>180</v>
      </c>
      <c r="J216" s="292" t="s">
        <v>9</v>
      </c>
      <c r="K216" s="76">
        <f t="shared" si="20"/>
        <v>1</v>
      </c>
      <c r="L216" s="77">
        <f t="shared" si="21"/>
        <v>3</v>
      </c>
      <c r="M216" s="293"/>
      <c r="N216" s="78"/>
    </row>
    <row r="217" spans="1:14" ht="16.5" customHeight="1" x14ac:dyDescent="0.25">
      <c r="A217" s="74">
        <v>43635</v>
      </c>
      <c r="B217" s="289">
        <v>0.35416666666666669</v>
      </c>
      <c r="C217" s="289">
        <v>0.5</v>
      </c>
      <c r="D217" s="198">
        <f t="shared" si="19"/>
        <v>3.5</v>
      </c>
      <c r="E217" s="290">
        <v>0</v>
      </c>
      <c r="F217" s="290">
        <v>0</v>
      </c>
      <c r="G217" s="290">
        <v>30</v>
      </c>
      <c r="H217" s="290">
        <v>0</v>
      </c>
      <c r="I217" s="372">
        <f t="shared" si="17"/>
        <v>180</v>
      </c>
      <c r="J217" s="292" t="s">
        <v>9</v>
      </c>
      <c r="K217" s="76">
        <f t="shared" si="20"/>
        <v>1</v>
      </c>
      <c r="L217" s="77">
        <f t="shared" si="21"/>
        <v>3</v>
      </c>
      <c r="M217" s="293"/>
      <c r="N217" s="78"/>
    </row>
    <row r="218" spans="1:14" ht="16.5" customHeight="1" x14ac:dyDescent="0.25">
      <c r="A218" s="74">
        <v>43636</v>
      </c>
      <c r="B218" s="289">
        <v>0.35416666666666669</v>
      </c>
      <c r="C218" s="289">
        <v>0.5</v>
      </c>
      <c r="D218" s="198">
        <f t="shared" si="19"/>
        <v>3.5</v>
      </c>
      <c r="E218" s="290">
        <v>0</v>
      </c>
      <c r="F218" s="290">
        <v>0</v>
      </c>
      <c r="G218" s="290">
        <v>30</v>
      </c>
      <c r="H218" s="290">
        <v>0</v>
      </c>
      <c r="I218" s="372">
        <f t="shared" si="17"/>
        <v>180</v>
      </c>
      <c r="J218" s="292" t="s">
        <v>9</v>
      </c>
      <c r="K218" s="76">
        <f t="shared" si="20"/>
        <v>1</v>
      </c>
      <c r="L218" s="77">
        <f t="shared" si="21"/>
        <v>3</v>
      </c>
      <c r="M218" s="293"/>
      <c r="N218" s="78"/>
    </row>
    <row r="219" spans="1:14" ht="16.5" customHeight="1" thickBot="1" x14ac:dyDescent="0.3">
      <c r="A219" s="79">
        <v>43637</v>
      </c>
      <c r="B219" s="294">
        <v>0.35416666666666669</v>
      </c>
      <c r="C219" s="294">
        <v>0.5</v>
      </c>
      <c r="D219" s="80">
        <f t="shared" si="19"/>
        <v>3.5</v>
      </c>
      <c r="E219" s="295">
        <v>0</v>
      </c>
      <c r="F219" s="295">
        <v>0</v>
      </c>
      <c r="G219" s="295">
        <v>30</v>
      </c>
      <c r="H219" s="295">
        <v>0</v>
      </c>
      <c r="I219" s="305">
        <f t="shared" si="17"/>
        <v>180</v>
      </c>
      <c r="J219" s="297" t="s">
        <v>9</v>
      </c>
      <c r="K219" s="81">
        <f t="shared" si="20"/>
        <v>1</v>
      </c>
      <c r="L219" s="82">
        <f t="shared" si="21"/>
        <v>3</v>
      </c>
      <c r="M219" s="298"/>
      <c r="N219" s="83"/>
    </row>
    <row r="220" spans="1:14" ht="16.5" customHeight="1" x14ac:dyDescent="0.25">
      <c r="A220" s="88">
        <v>43640</v>
      </c>
      <c r="B220" s="289">
        <v>0.35416666666666669</v>
      </c>
      <c r="C220" s="307">
        <v>0.5</v>
      </c>
      <c r="D220" s="197">
        <f t="shared" si="19"/>
        <v>3.5</v>
      </c>
      <c r="E220" s="290">
        <v>0</v>
      </c>
      <c r="F220" s="290">
        <v>0</v>
      </c>
      <c r="G220" s="290">
        <v>30</v>
      </c>
      <c r="H220" s="290">
        <v>0</v>
      </c>
      <c r="I220" s="371">
        <f t="shared" si="17"/>
        <v>180</v>
      </c>
      <c r="J220" s="292" t="s">
        <v>9</v>
      </c>
      <c r="K220" s="93">
        <f t="shared" si="20"/>
        <v>1</v>
      </c>
      <c r="L220" s="94">
        <f t="shared" si="21"/>
        <v>3</v>
      </c>
      <c r="M220" s="293"/>
      <c r="N220" s="95"/>
    </row>
    <row r="221" spans="1:14" ht="16.5" customHeight="1" x14ac:dyDescent="0.25">
      <c r="A221" s="74">
        <v>43641</v>
      </c>
      <c r="B221" s="289">
        <v>0.35416666666666669</v>
      </c>
      <c r="C221" s="289">
        <v>0.5</v>
      </c>
      <c r="D221" s="198">
        <f t="shared" si="19"/>
        <v>3.5</v>
      </c>
      <c r="E221" s="290">
        <v>0</v>
      </c>
      <c r="F221" s="290">
        <v>0</v>
      </c>
      <c r="G221" s="290">
        <v>30</v>
      </c>
      <c r="H221" s="290">
        <v>0</v>
      </c>
      <c r="I221" s="372">
        <f t="shared" si="17"/>
        <v>180</v>
      </c>
      <c r="J221" s="292" t="s">
        <v>9</v>
      </c>
      <c r="K221" s="76">
        <f t="shared" si="20"/>
        <v>1</v>
      </c>
      <c r="L221" s="77">
        <f t="shared" si="21"/>
        <v>3</v>
      </c>
      <c r="M221" s="293"/>
      <c r="N221" s="78"/>
    </row>
    <row r="222" spans="1:14" ht="16.5" customHeight="1" x14ac:dyDescent="0.25">
      <c r="A222" s="74">
        <v>43642</v>
      </c>
      <c r="B222" s="289"/>
      <c r="C222" s="289"/>
      <c r="D222" s="198">
        <f t="shared" si="19"/>
        <v>0</v>
      </c>
      <c r="E222" s="290"/>
      <c r="F222" s="290"/>
      <c r="G222" s="290"/>
      <c r="H222" s="290"/>
      <c r="I222" s="372">
        <f t="shared" si="17"/>
        <v>0</v>
      </c>
      <c r="J222" s="292" t="s">
        <v>19</v>
      </c>
      <c r="K222" s="76">
        <f t="shared" si="20"/>
        <v>0</v>
      </c>
      <c r="L222" s="77">
        <f t="shared" si="21"/>
        <v>0</v>
      </c>
      <c r="M222" s="293"/>
      <c r="N222" s="78"/>
    </row>
    <row r="223" spans="1:14" s="205" customFormat="1" ht="16.5" customHeight="1" x14ac:dyDescent="0.25">
      <c r="A223" s="74">
        <v>43643</v>
      </c>
      <c r="B223" s="89" t="s">
        <v>28</v>
      </c>
      <c r="C223" s="90"/>
      <c r="D223" s="204"/>
      <c r="E223" s="225"/>
      <c r="F223" s="225"/>
      <c r="G223" s="225"/>
      <c r="H223" s="225"/>
      <c r="I223" s="92"/>
      <c r="J223" s="212"/>
      <c r="K223" s="76">
        <f t="shared" si="20"/>
        <v>0</v>
      </c>
      <c r="L223" s="77">
        <v>0</v>
      </c>
      <c r="M223" s="225"/>
      <c r="N223" s="78" t="s">
        <v>26</v>
      </c>
    </row>
    <row r="224" spans="1:14" s="205" customFormat="1" ht="16.5" customHeight="1" x14ac:dyDescent="0.25">
      <c r="A224" s="74">
        <v>43644</v>
      </c>
      <c r="B224" s="89" t="s">
        <v>28</v>
      </c>
      <c r="C224" s="90"/>
      <c r="D224" s="204"/>
      <c r="E224" s="225"/>
      <c r="F224" s="225"/>
      <c r="G224" s="225"/>
      <c r="H224" s="225"/>
      <c r="I224" s="92"/>
      <c r="J224" s="212"/>
      <c r="K224" s="76">
        <f t="shared" si="20"/>
        <v>0</v>
      </c>
      <c r="L224" s="77">
        <v>0</v>
      </c>
      <c r="M224" s="225"/>
      <c r="N224" s="78"/>
    </row>
    <row r="226" spans="1:12" ht="16.5" customHeight="1" x14ac:dyDescent="0.25">
      <c r="A226" s="4"/>
      <c r="C226" s="1"/>
      <c r="D226" s="202"/>
      <c r="E226" s="200"/>
      <c r="F226" s="200"/>
      <c r="G226" s="200"/>
      <c r="H226" s="200"/>
      <c r="I226" s="2"/>
    </row>
    <row r="227" spans="1:12" ht="16.5" customHeight="1" x14ac:dyDescent="0.25">
      <c r="A227" s="4"/>
      <c r="I227" s="6"/>
      <c r="L227" s="7"/>
    </row>
    <row r="228" spans="1:12" ht="16.5" customHeight="1" x14ac:dyDescent="0.25">
      <c r="A228" s="4"/>
    </row>
  </sheetData>
  <sheetProtection algorithmName="SHA-512" hashValue="Nr+dKAnrbMHLldw5+cbm8XSho6KEGH3bdHXEw0ZlhIz13GIT0+8tKFghU9CdHkG/t9sE0OnS0a54Apt3HgBfzw==" saltValue="JcqFutjjVZ5gFo6Acr/0nQ==" spinCount="100000" sheet="1" objects="1" scenarios="1" selectLockedCells="1"/>
  <conditionalFormatting sqref="K6">
    <cfRule type="cellIs" dxfId="35" priority="5" operator="lessThan">
      <formula>180</formula>
    </cfRule>
    <cfRule type="cellIs" dxfId="34" priority="6" operator="greaterThanOrEqual">
      <formula>180</formula>
    </cfRule>
  </conditionalFormatting>
  <conditionalFormatting sqref="L6">
    <cfRule type="cellIs" dxfId="33" priority="3" operator="lessThan">
      <formula>$D$6</formula>
    </cfRule>
    <cfRule type="cellIs" dxfId="32" priority="4" operator="greaterThanOrEqual">
      <formula>$D$6</formula>
    </cfRule>
  </conditionalFormatting>
  <conditionalFormatting sqref="M6">
    <cfRule type="cellIs" dxfId="31" priority="1" operator="greaterThan">
      <formula>$G$6</formula>
    </cfRule>
    <cfRule type="cellIs" dxfId="30" priority="2" operator="lessThanOrEqual">
      <formula>$G$6</formula>
    </cfRule>
  </conditionalFormatting>
  <dataValidations count="1">
    <dataValidation type="list" allowBlank="1" showInputMessage="1" showErrorMessage="1" errorTitle="Incorrect Grade" error="Please use the drop-down arrow to enter either K-6, 7-12, or Half-K.  " sqref="B6" xr:uid="{00000000-0002-0000-0300-000000000000}">
      <formula1>"K-6,7-12,Half-K"</formula1>
    </dataValidation>
  </dataValidations>
  <pageMargins left="0.7" right="0.7" top="0.75" bottom="0.75" header="0.3" footer="0.3"/>
  <pageSetup scale="74" fitToHeight="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28"/>
  <sheetViews>
    <sheetView zoomScale="85" zoomScaleNormal="85" workbookViewId="0">
      <pane ySplit="8" topLeftCell="A215" activePane="bottomLeft" state="frozen"/>
      <selection pane="bottomLeft" activeCell="A9" sqref="A9"/>
    </sheetView>
  </sheetViews>
  <sheetFormatPr defaultRowHeight="16.5" customHeight="1" x14ac:dyDescent="0.25"/>
  <cols>
    <col min="1" max="1" width="16.85546875" style="8" customWidth="1"/>
    <col min="2" max="2" width="11.85546875" style="4" customWidth="1"/>
    <col min="3" max="3" width="14.85546875" style="4" customWidth="1"/>
    <col min="4" max="4" width="11" style="203" customWidth="1"/>
    <col min="5" max="5" width="10.7109375" style="201" customWidth="1"/>
    <col min="6" max="6" width="8" style="201" customWidth="1"/>
    <col min="7" max="7" width="7.5703125" style="201" customWidth="1"/>
    <col min="8" max="8" width="9.42578125" style="201" customWidth="1"/>
    <col min="9" max="9" width="12" style="5" customWidth="1"/>
    <col min="10" max="10" width="28.85546875" style="3" customWidth="1"/>
    <col min="11" max="11" width="9.5703125" customWidth="1"/>
    <col min="12" max="12" width="11.42578125" customWidth="1"/>
    <col min="13" max="13" width="15" customWidth="1"/>
    <col min="14" max="14" width="66.42578125" style="11" bestFit="1" customWidth="1"/>
  </cols>
  <sheetData>
    <row r="1" spans="1:15" ht="31.7" customHeight="1" thickBot="1" x14ac:dyDescent="0.4">
      <c r="A1" s="379" t="s">
        <v>57</v>
      </c>
      <c r="B1" s="380"/>
      <c r="C1" s="380"/>
      <c r="D1" s="380"/>
      <c r="E1" s="380"/>
      <c r="F1" s="380"/>
      <c r="G1" s="380"/>
      <c r="H1" s="380"/>
      <c r="I1" s="380"/>
      <c r="J1" s="380"/>
      <c r="K1" s="380"/>
      <c r="L1" s="380"/>
      <c r="M1" s="380"/>
      <c r="N1" s="381"/>
    </row>
    <row r="2" spans="1:15" ht="15" x14ac:dyDescent="0.25">
      <c r="A2" s="12"/>
      <c r="B2" s="273"/>
      <c r="C2" s="273"/>
      <c r="D2" s="274"/>
      <c r="E2" s="275"/>
      <c r="F2" s="275"/>
      <c r="G2" s="275"/>
      <c r="H2" s="275"/>
      <c r="I2" s="13"/>
      <c r="J2" s="13"/>
      <c r="K2" s="14"/>
      <c r="L2" s="14"/>
      <c r="M2" s="14"/>
      <c r="N2" s="15"/>
    </row>
    <row r="3" spans="1:15" ht="15" x14ac:dyDescent="0.25">
      <c r="A3" s="16" t="s">
        <v>30</v>
      </c>
      <c r="B3" s="373" t="s">
        <v>34</v>
      </c>
      <c r="C3" s="374"/>
      <c r="D3" s="374"/>
      <c r="E3" s="374"/>
      <c r="F3" s="374"/>
      <c r="G3" s="375"/>
      <c r="H3" s="275"/>
      <c r="I3" s="13"/>
      <c r="J3" s="13"/>
      <c r="K3" s="14"/>
      <c r="L3" s="14"/>
      <c r="M3" s="14"/>
      <c r="N3" s="15"/>
    </row>
    <row r="4" spans="1:15" ht="15" x14ac:dyDescent="0.25">
      <c r="A4" s="16" t="s">
        <v>29</v>
      </c>
      <c r="B4" s="373" t="s">
        <v>35</v>
      </c>
      <c r="C4" s="374"/>
      <c r="D4" s="374"/>
      <c r="E4" s="374"/>
      <c r="F4" s="374"/>
      <c r="G4" s="375"/>
      <c r="H4" s="275"/>
      <c r="I4" s="13"/>
      <c r="J4" s="13"/>
      <c r="K4" s="14" t="s">
        <v>20</v>
      </c>
      <c r="L4" s="14" t="s">
        <v>21</v>
      </c>
      <c r="M4" s="14" t="s">
        <v>38</v>
      </c>
      <c r="N4" s="15"/>
    </row>
    <row r="5" spans="1:15" ht="15.75" thickBot="1" x14ac:dyDescent="0.3">
      <c r="A5" s="16" t="s">
        <v>31</v>
      </c>
      <c r="B5" s="373" t="s">
        <v>36</v>
      </c>
      <c r="C5" s="374"/>
      <c r="D5" s="376"/>
      <c r="E5" s="374"/>
      <c r="F5" s="374"/>
      <c r="G5" s="375"/>
      <c r="H5" s="275"/>
      <c r="I5" s="13"/>
      <c r="J5" s="13"/>
      <c r="K5" s="14"/>
      <c r="L5" s="14"/>
      <c r="M5" s="14"/>
      <c r="N5" s="15"/>
    </row>
    <row r="6" spans="1:15" ht="30.75" thickBot="1" x14ac:dyDescent="0.3">
      <c r="A6" s="17" t="s">
        <v>32</v>
      </c>
      <c r="B6" s="276" t="s">
        <v>24</v>
      </c>
      <c r="C6" s="277" t="s">
        <v>23</v>
      </c>
      <c r="D6" s="18">
        <f>IF(B6="K-6",900,IF(B6="7-12",990,IF(B6="Half-K",450,"Please use the dropdown box to enter K-6, 7-12, or Half-K")))</f>
        <v>990</v>
      </c>
      <c r="E6" s="278" t="s">
        <v>39</v>
      </c>
      <c r="F6" s="279"/>
      <c r="G6" s="18">
        <f>MAX(MODE(D9:D222)*4,IF(B6="K-6",20,IF(B6="7-12",22,IF(B6="Half-K",10,"Please use the dropdown box to enter K-6, 7-12, or Half-K"))))</f>
        <v>24</v>
      </c>
      <c r="H6" s="275"/>
      <c r="I6" s="13"/>
      <c r="J6" s="13"/>
      <c r="K6" s="280">
        <f>SUM(K10:K224)</f>
        <v>182</v>
      </c>
      <c r="L6" s="19">
        <f>SUM(L9:L224)+SUM(M9:M224)</f>
        <v>915.20000000000141</v>
      </c>
      <c r="M6" s="20">
        <f>SUM(M9:M224)</f>
        <v>22</v>
      </c>
      <c r="N6" s="199" t="s">
        <v>33</v>
      </c>
    </row>
    <row r="7" spans="1:15" ht="15" x14ac:dyDescent="0.25">
      <c r="A7" s="21" t="s">
        <v>17</v>
      </c>
      <c r="B7" s="281" t="s">
        <v>16</v>
      </c>
      <c r="C7" s="281" t="s">
        <v>16</v>
      </c>
      <c r="D7" s="282" t="s">
        <v>17</v>
      </c>
      <c r="E7" s="283" t="s">
        <v>16</v>
      </c>
      <c r="F7" s="283" t="s">
        <v>16</v>
      </c>
      <c r="G7" s="283" t="s">
        <v>16</v>
      </c>
      <c r="H7" s="283" t="s">
        <v>16</v>
      </c>
      <c r="I7" s="21" t="s">
        <v>17</v>
      </c>
      <c r="J7" s="22" t="s">
        <v>16</v>
      </c>
      <c r="K7" s="21" t="s">
        <v>17</v>
      </c>
      <c r="L7" s="21" t="s">
        <v>17</v>
      </c>
      <c r="M7" s="22" t="s">
        <v>16</v>
      </c>
      <c r="N7" s="15"/>
    </row>
    <row r="8" spans="1:15" ht="60.75" thickBot="1" x14ac:dyDescent="0.3">
      <c r="A8" s="23" t="s">
        <v>0</v>
      </c>
      <c r="B8" s="24" t="s">
        <v>1</v>
      </c>
      <c r="C8" s="24" t="s">
        <v>2</v>
      </c>
      <c r="D8" s="284" t="s">
        <v>3</v>
      </c>
      <c r="E8" s="221" t="s">
        <v>14</v>
      </c>
      <c r="F8" s="221" t="s">
        <v>11</v>
      </c>
      <c r="G8" s="221" t="s">
        <v>15</v>
      </c>
      <c r="H8" s="221" t="s">
        <v>61</v>
      </c>
      <c r="I8" s="25" t="s">
        <v>4</v>
      </c>
      <c r="J8" s="24" t="s">
        <v>5</v>
      </c>
      <c r="K8" s="285" t="s">
        <v>6</v>
      </c>
      <c r="L8" s="25" t="s">
        <v>7</v>
      </c>
      <c r="M8" s="24" t="s">
        <v>18</v>
      </c>
      <c r="N8" s="26" t="s">
        <v>22</v>
      </c>
    </row>
    <row r="9" spans="1:15" ht="30.75" thickBot="1" x14ac:dyDescent="0.3">
      <c r="A9" s="27" t="s">
        <v>48</v>
      </c>
      <c r="B9" s="28"/>
      <c r="C9" s="29"/>
      <c r="D9" s="208"/>
      <c r="E9" s="222"/>
      <c r="F9" s="222"/>
      <c r="G9" s="222"/>
      <c r="H9" s="222"/>
      <c r="I9" s="30"/>
      <c r="J9" s="209" t="s">
        <v>25</v>
      </c>
      <c r="K9" s="31">
        <f>IF(I9+M9&gt;0,1,0)</f>
        <v>0</v>
      </c>
      <c r="L9" s="286" t="s">
        <v>12</v>
      </c>
      <c r="M9" s="287"/>
      <c r="N9" s="33" t="s">
        <v>37</v>
      </c>
      <c r="O9" s="9"/>
    </row>
    <row r="10" spans="1:15" s="205" customFormat="1" ht="16.5" customHeight="1" x14ac:dyDescent="0.25">
      <c r="A10" s="34">
        <v>43346</v>
      </c>
      <c r="B10" s="35" t="s">
        <v>10</v>
      </c>
      <c r="C10" s="36"/>
      <c r="D10" s="206"/>
      <c r="E10" s="223"/>
      <c r="F10" s="223"/>
      <c r="G10" s="223"/>
      <c r="H10" s="223"/>
      <c r="I10" s="37"/>
      <c r="J10" s="210" t="s">
        <v>71</v>
      </c>
      <c r="K10" s="38">
        <f t="shared" ref="K10:K73" si="0">IF(I10+M10&gt;0,1,0)</f>
        <v>0</v>
      </c>
      <c r="L10" s="288">
        <f>I10/60</f>
        <v>0</v>
      </c>
      <c r="M10" s="234"/>
      <c r="N10" s="39"/>
      <c r="O10" s="207"/>
    </row>
    <row r="11" spans="1:15" ht="16.5" customHeight="1" x14ac:dyDescent="0.25">
      <c r="A11" s="40">
        <v>43347</v>
      </c>
      <c r="B11" s="289"/>
      <c r="C11" s="289"/>
      <c r="D11" s="41">
        <f>MAX((INT((C11-B11)*1440)/60),0)</f>
        <v>0</v>
      </c>
      <c r="E11" s="290"/>
      <c r="F11" s="290"/>
      <c r="G11" s="290"/>
      <c r="H11" s="290"/>
      <c r="I11" s="291">
        <f>MAX((D11*60)-H11-F11-E11-G11,0)</f>
        <v>0</v>
      </c>
      <c r="J11" s="315" t="s">
        <v>46</v>
      </c>
      <c r="K11" s="42">
        <f t="shared" si="0"/>
        <v>1</v>
      </c>
      <c r="L11" s="288">
        <f t="shared" ref="L11:L74" si="1">I11/60</f>
        <v>0</v>
      </c>
      <c r="M11" s="293">
        <v>5.5</v>
      </c>
      <c r="N11" s="44"/>
    </row>
    <row r="12" spans="1:15" ht="16.5" customHeight="1" x14ac:dyDescent="0.25">
      <c r="A12" s="40">
        <v>43348</v>
      </c>
      <c r="B12" s="289">
        <v>0.33333333333333331</v>
      </c>
      <c r="C12" s="289">
        <v>0.58333333333333337</v>
      </c>
      <c r="D12" s="41">
        <f>MAX((INT((C12-B12)*1440)/60),0)</f>
        <v>6</v>
      </c>
      <c r="E12" s="290">
        <v>0</v>
      </c>
      <c r="F12" s="290">
        <v>40</v>
      </c>
      <c r="G12" s="290">
        <v>0</v>
      </c>
      <c r="H12" s="290">
        <v>21</v>
      </c>
      <c r="I12" s="291">
        <f>MAX((D12*60)-H12-F12-E12-G12,0)</f>
        <v>299</v>
      </c>
      <c r="J12" s="377" t="s">
        <v>72</v>
      </c>
      <c r="K12" s="42">
        <f t="shared" si="0"/>
        <v>1</v>
      </c>
      <c r="L12" s="43">
        <f t="shared" si="1"/>
        <v>4.9833333333333334</v>
      </c>
      <c r="M12" s="293"/>
      <c r="N12" s="44"/>
      <c r="O12" s="10"/>
    </row>
    <row r="13" spans="1:15" ht="15" x14ac:dyDescent="0.25">
      <c r="A13" s="40">
        <v>43349</v>
      </c>
      <c r="B13" s="289">
        <v>0.33333333333333331</v>
      </c>
      <c r="C13" s="289">
        <v>0.58333333333333337</v>
      </c>
      <c r="D13" s="41">
        <f>MAX((INT((C13-B13)*1440)/60),0)</f>
        <v>6</v>
      </c>
      <c r="E13" s="290">
        <v>0</v>
      </c>
      <c r="F13" s="290">
        <v>40</v>
      </c>
      <c r="G13" s="290">
        <v>0</v>
      </c>
      <c r="H13" s="290">
        <v>21</v>
      </c>
      <c r="I13" s="291">
        <f>MAX((D13*60)-H13-F13-E13-G13,0)</f>
        <v>299</v>
      </c>
      <c r="J13" s="378" t="s">
        <v>74</v>
      </c>
      <c r="K13" s="42">
        <f t="shared" si="0"/>
        <v>1</v>
      </c>
      <c r="L13" s="43">
        <f>I13/60</f>
        <v>4.9833333333333334</v>
      </c>
      <c r="M13" s="293"/>
      <c r="N13" s="44"/>
      <c r="O13" s="10"/>
    </row>
    <row r="14" spans="1:15" ht="16.5" customHeight="1" thickBot="1" x14ac:dyDescent="0.3">
      <c r="A14" s="45">
        <v>43350</v>
      </c>
      <c r="B14" s="294">
        <v>0.33333333333333331</v>
      </c>
      <c r="C14" s="294">
        <v>0.58333333333333337</v>
      </c>
      <c r="D14" s="46">
        <f>MAX((INT((C14-B14)*1440)/60),0)</f>
        <v>6</v>
      </c>
      <c r="E14" s="295">
        <v>0</v>
      </c>
      <c r="F14" s="295">
        <v>40</v>
      </c>
      <c r="G14" s="295">
        <v>0</v>
      </c>
      <c r="H14" s="295">
        <v>21</v>
      </c>
      <c r="I14" s="296">
        <f>MAX((D14*60)-H14-F14-E14-G14,0)</f>
        <v>299</v>
      </c>
      <c r="J14" s="297"/>
      <c r="K14" s="47">
        <f t="shared" si="0"/>
        <v>1</v>
      </c>
      <c r="L14" s="32">
        <f t="shared" si="1"/>
        <v>4.9833333333333334</v>
      </c>
      <c r="M14" s="298"/>
      <c r="N14" s="48"/>
      <c r="O14" s="10"/>
    </row>
    <row r="15" spans="1:15" ht="16.5" customHeight="1" x14ac:dyDescent="0.25">
      <c r="A15" s="49">
        <v>43353</v>
      </c>
      <c r="B15" s="299" t="s">
        <v>10</v>
      </c>
      <c r="C15" s="299"/>
      <c r="D15" s="299"/>
      <c r="E15" s="299"/>
      <c r="F15" s="299"/>
      <c r="G15" s="299"/>
      <c r="H15" s="299"/>
      <c r="I15" s="299"/>
      <c r="J15" s="292" t="s">
        <v>63</v>
      </c>
      <c r="K15" s="300">
        <f t="shared" si="0"/>
        <v>0</v>
      </c>
      <c r="L15" s="301">
        <f t="shared" si="1"/>
        <v>0</v>
      </c>
      <c r="M15" s="293"/>
      <c r="N15" s="52"/>
    </row>
    <row r="16" spans="1:15" ht="16.5" customHeight="1" x14ac:dyDescent="0.25">
      <c r="A16" s="40">
        <v>43354</v>
      </c>
      <c r="B16" s="289">
        <v>0.33333333333333331</v>
      </c>
      <c r="C16" s="289">
        <v>0.58333333333333337</v>
      </c>
      <c r="D16" s="41">
        <f t="shared" ref="D16:D21" si="2">MAX((INT((C16-B16)*1440)/60),0)</f>
        <v>6</v>
      </c>
      <c r="E16" s="290">
        <v>0</v>
      </c>
      <c r="F16" s="290">
        <v>40</v>
      </c>
      <c r="G16" s="290">
        <v>0</v>
      </c>
      <c r="H16" s="290">
        <v>21</v>
      </c>
      <c r="I16" s="291">
        <f t="shared" ref="I16:I21" si="3">MAX((D16*60)-H16-F16-E16-G16,0)</f>
        <v>299</v>
      </c>
      <c r="J16" s="292"/>
      <c r="K16" s="42">
        <f t="shared" si="0"/>
        <v>1</v>
      </c>
      <c r="L16" s="43">
        <f t="shared" si="1"/>
        <v>4.9833333333333334</v>
      </c>
      <c r="M16" s="293"/>
      <c r="N16" s="44"/>
    </row>
    <row r="17" spans="1:14" ht="16.5" customHeight="1" x14ac:dyDescent="0.25">
      <c r="A17" s="40">
        <v>43355</v>
      </c>
      <c r="B17" s="289">
        <v>0.33333333333333331</v>
      </c>
      <c r="C17" s="289">
        <v>0.58333333333333337</v>
      </c>
      <c r="D17" s="41">
        <f t="shared" si="2"/>
        <v>6</v>
      </c>
      <c r="E17" s="290">
        <v>0</v>
      </c>
      <c r="F17" s="290">
        <v>40</v>
      </c>
      <c r="G17" s="290">
        <v>0</v>
      </c>
      <c r="H17" s="290">
        <v>21</v>
      </c>
      <c r="I17" s="291">
        <f t="shared" si="3"/>
        <v>299</v>
      </c>
      <c r="J17" s="292"/>
      <c r="K17" s="42">
        <f t="shared" si="0"/>
        <v>1</v>
      </c>
      <c r="L17" s="43">
        <f t="shared" si="1"/>
        <v>4.9833333333333334</v>
      </c>
      <c r="M17" s="293"/>
      <c r="N17" s="44"/>
    </row>
    <row r="18" spans="1:14" ht="16.5" customHeight="1" x14ac:dyDescent="0.25">
      <c r="A18" s="40">
        <v>43356</v>
      </c>
      <c r="B18" s="289">
        <v>0.33333333333333331</v>
      </c>
      <c r="C18" s="289">
        <v>0.58333333333333337</v>
      </c>
      <c r="D18" s="41">
        <f t="shared" si="2"/>
        <v>6</v>
      </c>
      <c r="E18" s="290">
        <v>0</v>
      </c>
      <c r="F18" s="290">
        <v>40</v>
      </c>
      <c r="G18" s="290">
        <v>0</v>
      </c>
      <c r="H18" s="290">
        <v>21</v>
      </c>
      <c r="I18" s="291">
        <f t="shared" si="3"/>
        <v>299</v>
      </c>
      <c r="J18" s="292"/>
      <c r="K18" s="42">
        <f t="shared" si="0"/>
        <v>1</v>
      </c>
      <c r="L18" s="43">
        <f t="shared" si="1"/>
        <v>4.9833333333333334</v>
      </c>
      <c r="M18" s="293"/>
      <c r="N18" s="44"/>
    </row>
    <row r="19" spans="1:14" ht="16.5" customHeight="1" thickBot="1" x14ac:dyDescent="0.3">
      <c r="A19" s="45">
        <v>43357</v>
      </c>
      <c r="B19" s="294">
        <v>0.33333333333333331</v>
      </c>
      <c r="C19" s="294">
        <v>0.58333333333333337</v>
      </c>
      <c r="D19" s="46">
        <f t="shared" si="2"/>
        <v>6</v>
      </c>
      <c r="E19" s="295">
        <v>0</v>
      </c>
      <c r="F19" s="295">
        <v>40</v>
      </c>
      <c r="G19" s="295">
        <v>0</v>
      </c>
      <c r="H19" s="295">
        <v>21</v>
      </c>
      <c r="I19" s="296">
        <f t="shared" si="3"/>
        <v>299</v>
      </c>
      <c r="J19" s="297"/>
      <c r="K19" s="47">
        <f t="shared" si="0"/>
        <v>1</v>
      </c>
      <c r="L19" s="32">
        <f t="shared" si="1"/>
        <v>4.9833333333333334</v>
      </c>
      <c r="M19" s="298"/>
      <c r="N19" s="48"/>
    </row>
    <row r="20" spans="1:14" ht="16.5" customHeight="1" x14ac:dyDescent="0.25">
      <c r="A20" s="49">
        <v>43360</v>
      </c>
      <c r="B20" s="289">
        <v>0.33333333333333331</v>
      </c>
      <c r="C20" s="289">
        <v>0.58333333333333337</v>
      </c>
      <c r="D20" s="41">
        <f t="shared" si="2"/>
        <v>6</v>
      </c>
      <c r="E20" s="290">
        <v>0</v>
      </c>
      <c r="F20" s="290">
        <v>40</v>
      </c>
      <c r="G20" s="290">
        <v>0</v>
      </c>
      <c r="H20" s="290">
        <v>21</v>
      </c>
      <c r="I20" s="291">
        <f t="shared" si="3"/>
        <v>299</v>
      </c>
      <c r="J20" s="292"/>
      <c r="K20" s="50">
        <f t="shared" si="0"/>
        <v>1</v>
      </c>
      <c r="L20" s="51">
        <f t="shared" si="1"/>
        <v>4.9833333333333334</v>
      </c>
      <c r="M20" s="293"/>
      <c r="N20" s="52"/>
    </row>
    <row r="21" spans="1:14" ht="16.5" customHeight="1" x14ac:dyDescent="0.25">
      <c r="A21" s="40">
        <v>43361</v>
      </c>
      <c r="B21" s="289">
        <v>0.33333333333333331</v>
      </c>
      <c r="C21" s="289">
        <v>0.58333333333333337</v>
      </c>
      <c r="D21" s="41">
        <f t="shared" si="2"/>
        <v>6</v>
      </c>
      <c r="E21" s="290">
        <v>0</v>
      </c>
      <c r="F21" s="290">
        <v>40</v>
      </c>
      <c r="G21" s="290">
        <v>0</v>
      </c>
      <c r="H21" s="290">
        <v>21</v>
      </c>
      <c r="I21" s="291">
        <f t="shared" si="3"/>
        <v>299</v>
      </c>
      <c r="J21" s="292"/>
      <c r="K21" s="42">
        <f t="shared" si="0"/>
        <v>1</v>
      </c>
      <c r="L21" s="43">
        <f t="shared" si="1"/>
        <v>4.9833333333333334</v>
      </c>
      <c r="M21" s="293"/>
      <c r="N21" s="44"/>
    </row>
    <row r="22" spans="1:14" ht="16.5" customHeight="1" x14ac:dyDescent="0.25">
      <c r="A22" s="40">
        <v>43362</v>
      </c>
      <c r="B22" s="299" t="s">
        <v>10</v>
      </c>
      <c r="C22" s="299"/>
      <c r="D22" s="299"/>
      <c r="E22" s="299"/>
      <c r="F22" s="299"/>
      <c r="G22" s="299"/>
      <c r="H22" s="299"/>
      <c r="I22" s="299"/>
      <c r="J22" s="292" t="s">
        <v>64</v>
      </c>
      <c r="K22" s="42">
        <f t="shared" si="0"/>
        <v>0</v>
      </c>
      <c r="L22" s="43">
        <f t="shared" si="1"/>
        <v>0</v>
      </c>
      <c r="M22" s="293"/>
      <c r="N22" s="44"/>
    </row>
    <row r="23" spans="1:14" ht="16.5" customHeight="1" x14ac:dyDescent="0.25">
      <c r="A23" s="40">
        <v>43363</v>
      </c>
      <c r="B23" s="289">
        <v>0.33333333333333331</v>
      </c>
      <c r="C23" s="289">
        <v>0.58333333333333337</v>
      </c>
      <c r="D23" s="41">
        <f>MAX((INT((C23-B23)*1440)/60),0)</f>
        <v>6</v>
      </c>
      <c r="E23" s="290">
        <v>0</v>
      </c>
      <c r="F23" s="290">
        <v>40</v>
      </c>
      <c r="G23" s="290">
        <v>0</v>
      </c>
      <c r="H23" s="290">
        <v>21</v>
      </c>
      <c r="I23" s="291">
        <f>MAX((D23*60)-H23-F23-E23-G23,0)</f>
        <v>299</v>
      </c>
      <c r="J23" s="292"/>
      <c r="K23" s="42">
        <f t="shared" si="0"/>
        <v>1</v>
      </c>
      <c r="L23" s="43">
        <f t="shared" si="1"/>
        <v>4.9833333333333334</v>
      </c>
      <c r="M23" s="293"/>
      <c r="N23" s="44"/>
    </row>
    <row r="24" spans="1:14" ht="16.5" customHeight="1" thickBot="1" x14ac:dyDescent="0.3">
      <c r="A24" s="45">
        <v>43364</v>
      </c>
      <c r="B24" s="294">
        <v>0.33333333333333331</v>
      </c>
      <c r="C24" s="294">
        <v>0.58333333333333337</v>
      </c>
      <c r="D24" s="46">
        <f>MAX((INT((C24-B24)*1440)/60),0)</f>
        <v>6</v>
      </c>
      <c r="E24" s="295">
        <v>0</v>
      </c>
      <c r="F24" s="295">
        <v>40</v>
      </c>
      <c r="G24" s="295">
        <v>0</v>
      </c>
      <c r="H24" s="295">
        <v>21</v>
      </c>
      <c r="I24" s="296">
        <f>MAX((D24*60)-H24-F24-E24-G24,0)</f>
        <v>299</v>
      </c>
      <c r="J24" s="297"/>
      <c r="K24" s="47">
        <f t="shared" si="0"/>
        <v>1</v>
      </c>
      <c r="L24" s="32">
        <f t="shared" si="1"/>
        <v>4.9833333333333334</v>
      </c>
      <c r="M24" s="298"/>
      <c r="N24" s="48"/>
    </row>
    <row r="25" spans="1:14" ht="16.5" customHeight="1" x14ac:dyDescent="0.25">
      <c r="A25" s="49">
        <v>43367</v>
      </c>
      <c r="B25" s="289">
        <v>0.33333333333333331</v>
      </c>
      <c r="C25" s="289">
        <v>0.58333333333333337</v>
      </c>
      <c r="D25" s="41">
        <f t="shared" ref="D25:D66" si="4">MAX((INT((C25-B25)*1440)/60),0)</f>
        <v>6</v>
      </c>
      <c r="E25" s="290">
        <v>0</v>
      </c>
      <c r="F25" s="290">
        <v>40</v>
      </c>
      <c r="G25" s="290">
        <v>0</v>
      </c>
      <c r="H25" s="290">
        <v>21</v>
      </c>
      <c r="I25" s="291">
        <f t="shared" ref="I25:I66" si="5">MAX((D25*60)-H25-F25-E25-G25,0)</f>
        <v>299</v>
      </c>
      <c r="J25" s="292"/>
      <c r="K25" s="50">
        <f t="shared" si="0"/>
        <v>1</v>
      </c>
      <c r="L25" s="51">
        <f t="shared" si="1"/>
        <v>4.9833333333333334</v>
      </c>
      <c r="M25" s="293"/>
      <c r="N25" s="52"/>
    </row>
    <row r="26" spans="1:14" ht="16.5" customHeight="1" x14ac:dyDescent="0.25">
      <c r="A26" s="40">
        <v>43368</v>
      </c>
      <c r="B26" s="289">
        <v>0.33333333333333331</v>
      </c>
      <c r="C26" s="289">
        <v>0.58333333333333337</v>
      </c>
      <c r="D26" s="41">
        <f t="shared" si="4"/>
        <v>6</v>
      </c>
      <c r="E26" s="290">
        <v>0</v>
      </c>
      <c r="F26" s="290">
        <v>40</v>
      </c>
      <c r="G26" s="290">
        <v>0</v>
      </c>
      <c r="H26" s="290">
        <v>21</v>
      </c>
      <c r="I26" s="291">
        <f t="shared" si="5"/>
        <v>299</v>
      </c>
      <c r="J26" s="292"/>
      <c r="K26" s="42">
        <f t="shared" si="0"/>
        <v>1</v>
      </c>
      <c r="L26" s="43">
        <f t="shared" si="1"/>
        <v>4.9833333333333334</v>
      </c>
      <c r="M26" s="293"/>
      <c r="N26" s="44"/>
    </row>
    <row r="27" spans="1:14" ht="16.5" customHeight="1" x14ac:dyDescent="0.25">
      <c r="A27" s="40">
        <v>43369</v>
      </c>
      <c r="B27" s="289">
        <v>0.33333333333333331</v>
      </c>
      <c r="C27" s="289">
        <v>0.58333333333333337</v>
      </c>
      <c r="D27" s="41">
        <f t="shared" si="4"/>
        <v>6</v>
      </c>
      <c r="E27" s="290">
        <v>0</v>
      </c>
      <c r="F27" s="290">
        <v>40</v>
      </c>
      <c r="G27" s="290">
        <v>0</v>
      </c>
      <c r="H27" s="290">
        <v>21</v>
      </c>
      <c r="I27" s="291">
        <f t="shared" si="5"/>
        <v>299</v>
      </c>
      <c r="J27" s="292"/>
      <c r="K27" s="42">
        <f t="shared" si="0"/>
        <v>1</v>
      </c>
      <c r="L27" s="43">
        <f t="shared" si="1"/>
        <v>4.9833333333333334</v>
      </c>
      <c r="M27" s="293"/>
      <c r="N27" s="44"/>
    </row>
    <row r="28" spans="1:14" ht="16.5" customHeight="1" x14ac:dyDescent="0.25">
      <c r="A28" s="40">
        <v>43370</v>
      </c>
      <c r="B28" s="289">
        <v>0.33333333333333331</v>
      </c>
      <c r="C28" s="289">
        <v>0.58333333333333337</v>
      </c>
      <c r="D28" s="41">
        <f t="shared" si="4"/>
        <v>6</v>
      </c>
      <c r="E28" s="290">
        <v>0</v>
      </c>
      <c r="F28" s="290">
        <v>40</v>
      </c>
      <c r="G28" s="290">
        <v>0</v>
      </c>
      <c r="H28" s="290">
        <v>21</v>
      </c>
      <c r="I28" s="291">
        <f t="shared" si="5"/>
        <v>299</v>
      </c>
      <c r="J28" s="292"/>
      <c r="K28" s="42">
        <f t="shared" si="0"/>
        <v>1</v>
      </c>
      <c r="L28" s="43">
        <f t="shared" si="1"/>
        <v>4.9833333333333334</v>
      </c>
      <c r="M28" s="293"/>
      <c r="N28" s="44"/>
    </row>
    <row r="29" spans="1:14" ht="16.5" customHeight="1" thickBot="1" x14ac:dyDescent="0.3">
      <c r="A29" s="45">
        <v>43371</v>
      </c>
      <c r="B29" s="294">
        <v>0.33333333333333331</v>
      </c>
      <c r="C29" s="294">
        <v>0.58333333333333337</v>
      </c>
      <c r="D29" s="46">
        <f t="shared" si="4"/>
        <v>6</v>
      </c>
      <c r="E29" s="295">
        <v>0</v>
      </c>
      <c r="F29" s="295">
        <v>40</v>
      </c>
      <c r="G29" s="295">
        <v>0</v>
      </c>
      <c r="H29" s="295">
        <v>21</v>
      </c>
      <c r="I29" s="296">
        <f t="shared" si="5"/>
        <v>299</v>
      </c>
      <c r="J29" s="297"/>
      <c r="K29" s="47">
        <f t="shared" si="0"/>
        <v>1</v>
      </c>
      <c r="L29" s="32">
        <f t="shared" si="1"/>
        <v>4.9833333333333334</v>
      </c>
      <c r="M29" s="298"/>
      <c r="N29" s="48"/>
    </row>
    <row r="30" spans="1:14" ht="16.5" customHeight="1" x14ac:dyDescent="0.25">
      <c r="A30" s="53">
        <v>43374</v>
      </c>
      <c r="B30" s="289">
        <v>0.33333333333333331</v>
      </c>
      <c r="C30" s="289">
        <v>0.58333333333333337</v>
      </c>
      <c r="D30" s="54">
        <f t="shared" si="4"/>
        <v>6</v>
      </c>
      <c r="E30" s="290">
        <v>0</v>
      </c>
      <c r="F30" s="290">
        <v>40</v>
      </c>
      <c r="G30" s="290">
        <v>0</v>
      </c>
      <c r="H30" s="290">
        <v>21</v>
      </c>
      <c r="I30" s="302">
        <f t="shared" si="5"/>
        <v>299</v>
      </c>
      <c r="J30" s="292"/>
      <c r="K30" s="55">
        <f t="shared" si="0"/>
        <v>1</v>
      </c>
      <c r="L30" s="56">
        <f t="shared" si="1"/>
        <v>4.9833333333333334</v>
      </c>
      <c r="M30" s="293"/>
      <c r="N30" s="57"/>
    </row>
    <row r="31" spans="1:14" ht="16.5" customHeight="1" x14ac:dyDescent="0.25">
      <c r="A31" s="58">
        <v>43375</v>
      </c>
      <c r="B31" s="289">
        <v>0.33333333333333331</v>
      </c>
      <c r="C31" s="289">
        <v>0.58333333333333337</v>
      </c>
      <c r="D31" s="54">
        <f t="shared" si="4"/>
        <v>6</v>
      </c>
      <c r="E31" s="290">
        <v>0</v>
      </c>
      <c r="F31" s="290">
        <v>40</v>
      </c>
      <c r="G31" s="290">
        <v>0</v>
      </c>
      <c r="H31" s="290">
        <v>21</v>
      </c>
      <c r="I31" s="302">
        <f t="shared" si="5"/>
        <v>299</v>
      </c>
      <c r="J31" s="292"/>
      <c r="K31" s="59">
        <f t="shared" si="0"/>
        <v>1</v>
      </c>
      <c r="L31" s="60">
        <f t="shared" si="1"/>
        <v>4.9833333333333334</v>
      </c>
      <c r="M31" s="293"/>
      <c r="N31" s="61"/>
    </row>
    <row r="32" spans="1:14" ht="16.5" customHeight="1" x14ac:dyDescent="0.25">
      <c r="A32" s="58">
        <v>43376</v>
      </c>
      <c r="B32" s="289">
        <v>0.33333333333333331</v>
      </c>
      <c r="C32" s="289">
        <v>0.58333333333333337</v>
      </c>
      <c r="D32" s="54">
        <f t="shared" si="4"/>
        <v>6</v>
      </c>
      <c r="E32" s="290">
        <v>0</v>
      </c>
      <c r="F32" s="290">
        <v>40</v>
      </c>
      <c r="G32" s="290">
        <v>0</v>
      </c>
      <c r="H32" s="290">
        <v>21</v>
      </c>
      <c r="I32" s="302">
        <f t="shared" si="5"/>
        <v>299</v>
      </c>
      <c r="J32" s="292"/>
      <c r="K32" s="59">
        <f t="shared" si="0"/>
        <v>1</v>
      </c>
      <c r="L32" s="60">
        <f t="shared" si="1"/>
        <v>4.9833333333333334</v>
      </c>
      <c r="M32" s="293"/>
      <c r="N32" s="61"/>
    </row>
    <row r="33" spans="1:14" ht="16.5" customHeight="1" x14ac:dyDescent="0.25">
      <c r="A33" s="58">
        <v>43377</v>
      </c>
      <c r="B33" s="289">
        <v>0.33333333333333331</v>
      </c>
      <c r="C33" s="289">
        <v>0.58333333333333337</v>
      </c>
      <c r="D33" s="54">
        <f t="shared" si="4"/>
        <v>6</v>
      </c>
      <c r="E33" s="290">
        <v>0</v>
      </c>
      <c r="F33" s="290">
        <v>40</v>
      </c>
      <c r="G33" s="290">
        <v>0</v>
      </c>
      <c r="H33" s="290">
        <v>21</v>
      </c>
      <c r="I33" s="302">
        <f t="shared" si="5"/>
        <v>299</v>
      </c>
      <c r="J33" s="292"/>
      <c r="K33" s="59">
        <f t="shared" si="0"/>
        <v>1</v>
      </c>
      <c r="L33" s="60">
        <f t="shared" si="1"/>
        <v>4.9833333333333334</v>
      </c>
      <c r="M33" s="293"/>
      <c r="N33" s="61"/>
    </row>
    <row r="34" spans="1:14" ht="16.5" customHeight="1" thickBot="1" x14ac:dyDescent="0.3">
      <c r="A34" s="62">
        <v>43378</v>
      </c>
      <c r="B34" s="294"/>
      <c r="C34" s="294"/>
      <c r="D34" s="63">
        <f t="shared" si="4"/>
        <v>0</v>
      </c>
      <c r="E34" s="295"/>
      <c r="F34" s="295"/>
      <c r="G34" s="295"/>
      <c r="H34" s="295"/>
      <c r="I34" s="303">
        <f t="shared" si="5"/>
        <v>0</v>
      </c>
      <c r="J34" s="297" t="s">
        <v>46</v>
      </c>
      <c r="K34" s="64">
        <f t="shared" si="0"/>
        <v>1</v>
      </c>
      <c r="L34" s="65">
        <f t="shared" si="1"/>
        <v>0</v>
      </c>
      <c r="M34" s="298">
        <v>5.5</v>
      </c>
      <c r="N34" s="66"/>
    </row>
    <row r="35" spans="1:14" s="205" customFormat="1" ht="16.5" customHeight="1" x14ac:dyDescent="0.25">
      <c r="A35" s="67">
        <v>43381</v>
      </c>
      <c r="B35" s="68" t="s">
        <v>10</v>
      </c>
      <c r="C35" s="69"/>
      <c r="D35" s="70"/>
      <c r="E35" s="224"/>
      <c r="F35" s="224"/>
      <c r="G35" s="224"/>
      <c r="H35" s="224"/>
      <c r="I35" s="229"/>
      <c r="J35" s="211" t="s">
        <v>65</v>
      </c>
      <c r="K35" s="71">
        <f t="shared" si="0"/>
        <v>0</v>
      </c>
      <c r="L35" s="72">
        <f t="shared" si="1"/>
        <v>0</v>
      </c>
      <c r="M35" s="216"/>
      <c r="N35" s="73"/>
    </row>
    <row r="36" spans="1:14" ht="16.5" customHeight="1" x14ac:dyDescent="0.25">
      <c r="A36" s="58">
        <v>43382</v>
      </c>
      <c r="B36" s="289">
        <v>0.33333333333333331</v>
      </c>
      <c r="C36" s="289">
        <v>0.58333333333333337</v>
      </c>
      <c r="D36" s="54">
        <f t="shared" ref="D36:D64" si="6">MAX((INT((C36-B36)*1440)/60),0)</f>
        <v>6</v>
      </c>
      <c r="E36" s="290">
        <v>0</v>
      </c>
      <c r="F36" s="290">
        <v>40</v>
      </c>
      <c r="G36" s="290">
        <v>0</v>
      </c>
      <c r="H36" s="290">
        <v>21</v>
      </c>
      <c r="I36" s="302">
        <f t="shared" ref="I36:I54" si="7">MAX((D36*60)-H36-F36-E36-G36,0)</f>
        <v>299</v>
      </c>
      <c r="J36" s="292"/>
      <c r="K36" s="59">
        <f t="shared" si="0"/>
        <v>1</v>
      </c>
      <c r="L36" s="60">
        <f t="shared" si="1"/>
        <v>4.9833333333333334</v>
      </c>
      <c r="M36" s="293"/>
      <c r="N36" s="61"/>
    </row>
    <row r="37" spans="1:14" ht="16.5" customHeight="1" x14ac:dyDescent="0.25">
      <c r="A37" s="58">
        <v>43383</v>
      </c>
      <c r="B37" s="289">
        <v>0.33333333333333331</v>
      </c>
      <c r="C37" s="289">
        <v>0.58333333333333337</v>
      </c>
      <c r="D37" s="54">
        <f t="shared" si="6"/>
        <v>6</v>
      </c>
      <c r="E37" s="290">
        <v>0</v>
      </c>
      <c r="F37" s="290">
        <v>40</v>
      </c>
      <c r="G37" s="290">
        <v>0</v>
      </c>
      <c r="H37" s="290">
        <v>21</v>
      </c>
      <c r="I37" s="302">
        <f t="shared" si="7"/>
        <v>299</v>
      </c>
      <c r="J37" s="292"/>
      <c r="K37" s="59">
        <f t="shared" si="0"/>
        <v>1</v>
      </c>
      <c r="L37" s="60">
        <f t="shared" si="1"/>
        <v>4.9833333333333334</v>
      </c>
      <c r="M37" s="293"/>
      <c r="N37" s="61"/>
    </row>
    <row r="38" spans="1:14" ht="16.5" customHeight="1" x14ac:dyDescent="0.25">
      <c r="A38" s="58">
        <v>43384</v>
      </c>
      <c r="B38" s="289">
        <v>0.33333333333333331</v>
      </c>
      <c r="C38" s="289">
        <v>0.58333333333333337</v>
      </c>
      <c r="D38" s="54">
        <f t="shared" si="6"/>
        <v>6</v>
      </c>
      <c r="E38" s="290">
        <v>0</v>
      </c>
      <c r="F38" s="290">
        <v>40</v>
      </c>
      <c r="G38" s="290">
        <v>0</v>
      </c>
      <c r="H38" s="290">
        <v>21</v>
      </c>
      <c r="I38" s="302">
        <f t="shared" si="7"/>
        <v>299</v>
      </c>
      <c r="J38" s="292"/>
      <c r="K38" s="59">
        <f t="shared" si="0"/>
        <v>1</v>
      </c>
      <c r="L38" s="60">
        <f t="shared" si="1"/>
        <v>4.9833333333333334</v>
      </c>
      <c r="M38" s="293"/>
      <c r="N38" s="61"/>
    </row>
    <row r="39" spans="1:14" ht="16.5" customHeight="1" thickBot="1" x14ac:dyDescent="0.3">
      <c r="A39" s="62">
        <v>43385</v>
      </c>
      <c r="B39" s="294">
        <v>0.33333333333333331</v>
      </c>
      <c r="C39" s="294">
        <v>0.58333333333333337</v>
      </c>
      <c r="D39" s="63">
        <f t="shared" si="6"/>
        <v>6</v>
      </c>
      <c r="E39" s="295">
        <v>0</v>
      </c>
      <c r="F39" s="295">
        <v>40</v>
      </c>
      <c r="G39" s="295">
        <v>0</v>
      </c>
      <c r="H39" s="295">
        <v>21</v>
      </c>
      <c r="I39" s="303">
        <f t="shared" si="7"/>
        <v>299</v>
      </c>
      <c r="J39" s="297"/>
      <c r="K39" s="64">
        <f t="shared" si="0"/>
        <v>1</v>
      </c>
      <c r="L39" s="65">
        <f t="shared" si="1"/>
        <v>4.9833333333333334</v>
      </c>
      <c r="M39" s="298"/>
      <c r="N39" s="66"/>
    </row>
    <row r="40" spans="1:14" ht="16.5" customHeight="1" x14ac:dyDescent="0.25">
      <c r="A40" s="67">
        <v>43388</v>
      </c>
      <c r="B40" s="289">
        <v>0.33333333333333331</v>
      </c>
      <c r="C40" s="289">
        <v>0.58333333333333337</v>
      </c>
      <c r="D40" s="54">
        <f t="shared" si="6"/>
        <v>6</v>
      </c>
      <c r="E40" s="290">
        <v>0</v>
      </c>
      <c r="F40" s="290">
        <v>40</v>
      </c>
      <c r="G40" s="290">
        <v>0</v>
      </c>
      <c r="H40" s="290">
        <v>21</v>
      </c>
      <c r="I40" s="302">
        <f t="shared" si="7"/>
        <v>299</v>
      </c>
      <c r="J40" s="292"/>
      <c r="K40" s="71">
        <f t="shared" si="0"/>
        <v>1</v>
      </c>
      <c r="L40" s="72">
        <f t="shared" si="1"/>
        <v>4.9833333333333334</v>
      </c>
      <c r="M40" s="293"/>
      <c r="N40" s="73"/>
    </row>
    <row r="41" spans="1:14" ht="16.5" customHeight="1" x14ac:dyDescent="0.25">
      <c r="A41" s="58">
        <v>43389</v>
      </c>
      <c r="B41" s="289">
        <v>0.33333333333333331</v>
      </c>
      <c r="C41" s="289">
        <v>0.58333333333333337</v>
      </c>
      <c r="D41" s="54">
        <f t="shared" si="6"/>
        <v>6</v>
      </c>
      <c r="E41" s="290">
        <v>0</v>
      </c>
      <c r="F41" s="290">
        <v>40</v>
      </c>
      <c r="G41" s="290">
        <v>0</v>
      </c>
      <c r="H41" s="290">
        <v>21</v>
      </c>
      <c r="I41" s="302">
        <f t="shared" si="7"/>
        <v>299</v>
      </c>
      <c r="J41" s="292"/>
      <c r="K41" s="59">
        <f t="shared" si="0"/>
        <v>1</v>
      </c>
      <c r="L41" s="60">
        <f t="shared" si="1"/>
        <v>4.9833333333333334</v>
      </c>
      <c r="M41" s="293"/>
      <c r="N41" s="61"/>
    </row>
    <row r="42" spans="1:14" ht="16.5" customHeight="1" x14ac:dyDescent="0.25">
      <c r="A42" s="58">
        <v>43390</v>
      </c>
      <c r="B42" s="289">
        <v>0.33333333333333331</v>
      </c>
      <c r="C42" s="289">
        <v>0.58333333333333337</v>
      </c>
      <c r="D42" s="54">
        <f t="shared" si="6"/>
        <v>6</v>
      </c>
      <c r="E42" s="290">
        <v>0</v>
      </c>
      <c r="F42" s="290">
        <v>40</v>
      </c>
      <c r="G42" s="290">
        <v>0</v>
      </c>
      <c r="H42" s="290">
        <v>21</v>
      </c>
      <c r="I42" s="302">
        <f t="shared" si="7"/>
        <v>299</v>
      </c>
      <c r="J42" s="292"/>
      <c r="K42" s="59">
        <f t="shared" si="0"/>
        <v>1</v>
      </c>
      <c r="L42" s="60">
        <f t="shared" si="1"/>
        <v>4.9833333333333334</v>
      </c>
      <c r="M42" s="293"/>
      <c r="N42" s="61"/>
    </row>
    <row r="43" spans="1:14" ht="16.5" customHeight="1" x14ac:dyDescent="0.25">
      <c r="A43" s="58">
        <v>43391</v>
      </c>
      <c r="B43" s="289">
        <v>0.33333333333333331</v>
      </c>
      <c r="C43" s="289">
        <v>0.58333333333333337</v>
      </c>
      <c r="D43" s="54">
        <f t="shared" si="6"/>
        <v>6</v>
      </c>
      <c r="E43" s="290">
        <v>0</v>
      </c>
      <c r="F43" s="290">
        <v>40</v>
      </c>
      <c r="G43" s="290">
        <v>0</v>
      </c>
      <c r="H43" s="290">
        <v>21</v>
      </c>
      <c r="I43" s="302">
        <f t="shared" si="7"/>
        <v>299</v>
      </c>
      <c r="J43" s="292"/>
      <c r="K43" s="59">
        <f t="shared" si="0"/>
        <v>1</v>
      </c>
      <c r="L43" s="60">
        <f t="shared" si="1"/>
        <v>4.9833333333333334</v>
      </c>
      <c r="M43" s="293"/>
      <c r="N43" s="61"/>
    </row>
    <row r="44" spans="1:14" ht="16.5" customHeight="1" thickBot="1" x14ac:dyDescent="0.3">
      <c r="A44" s="62">
        <v>43392</v>
      </c>
      <c r="B44" s="294">
        <v>0.33333333333333331</v>
      </c>
      <c r="C44" s="294">
        <v>0.58333333333333337</v>
      </c>
      <c r="D44" s="63">
        <f t="shared" si="6"/>
        <v>6</v>
      </c>
      <c r="E44" s="295">
        <v>0</v>
      </c>
      <c r="F44" s="295">
        <v>40</v>
      </c>
      <c r="G44" s="295">
        <v>0</v>
      </c>
      <c r="H44" s="295">
        <v>21</v>
      </c>
      <c r="I44" s="303">
        <f t="shared" si="7"/>
        <v>299</v>
      </c>
      <c r="J44" s="297"/>
      <c r="K44" s="64">
        <f t="shared" si="0"/>
        <v>1</v>
      </c>
      <c r="L44" s="65">
        <f t="shared" si="1"/>
        <v>4.9833333333333334</v>
      </c>
      <c r="M44" s="298"/>
      <c r="N44" s="66"/>
    </row>
    <row r="45" spans="1:14" ht="16.5" customHeight="1" x14ac:dyDescent="0.25">
      <c r="A45" s="53">
        <v>43395</v>
      </c>
      <c r="B45" s="289">
        <v>0.33333333333333331</v>
      </c>
      <c r="C45" s="289">
        <v>0.58333333333333337</v>
      </c>
      <c r="D45" s="54">
        <f t="shared" si="6"/>
        <v>6</v>
      </c>
      <c r="E45" s="290">
        <v>0</v>
      </c>
      <c r="F45" s="290">
        <v>40</v>
      </c>
      <c r="G45" s="290">
        <v>0</v>
      </c>
      <c r="H45" s="290">
        <v>21</v>
      </c>
      <c r="I45" s="302">
        <f t="shared" si="7"/>
        <v>299</v>
      </c>
      <c r="J45" s="292"/>
      <c r="K45" s="55">
        <f t="shared" si="0"/>
        <v>1</v>
      </c>
      <c r="L45" s="56">
        <f t="shared" si="1"/>
        <v>4.9833333333333334</v>
      </c>
      <c r="M45" s="293"/>
      <c r="N45" s="57"/>
    </row>
    <row r="46" spans="1:14" ht="16.5" customHeight="1" x14ac:dyDescent="0.25">
      <c r="A46" s="58">
        <v>43396</v>
      </c>
      <c r="B46" s="289">
        <v>0.33333333333333331</v>
      </c>
      <c r="C46" s="289">
        <v>0.58333333333333337</v>
      </c>
      <c r="D46" s="54">
        <f t="shared" si="6"/>
        <v>6</v>
      </c>
      <c r="E46" s="290">
        <v>0</v>
      </c>
      <c r="F46" s="290">
        <v>40</v>
      </c>
      <c r="G46" s="290">
        <v>0</v>
      </c>
      <c r="H46" s="290">
        <v>21</v>
      </c>
      <c r="I46" s="302">
        <f t="shared" si="7"/>
        <v>299</v>
      </c>
      <c r="J46" s="292"/>
      <c r="K46" s="59">
        <f t="shared" si="0"/>
        <v>1</v>
      </c>
      <c r="L46" s="60">
        <f t="shared" si="1"/>
        <v>4.9833333333333334</v>
      </c>
      <c r="M46" s="293"/>
      <c r="N46" s="61"/>
    </row>
    <row r="47" spans="1:14" ht="16.5" customHeight="1" x14ac:dyDescent="0.25">
      <c r="A47" s="58">
        <v>43397</v>
      </c>
      <c r="B47" s="289">
        <v>0.33333333333333331</v>
      </c>
      <c r="C47" s="289">
        <v>0.58333333333333337</v>
      </c>
      <c r="D47" s="54">
        <f t="shared" si="6"/>
        <v>6</v>
      </c>
      <c r="E47" s="290">
        <v>0</v>
      </c>
      <c r="F47" s="290">
        <v>40</v>
      </c>
      <c r="G47" s="290">
        <v>0</v>
      </c>
      <c r="H47" s="290">
        <v>21</v>
      </c>
      <c r="I47" s="302">
        <f t="shared" si="7"/>
        <v>299</v>
      </c>
      <c r="J47" s="292"/>
      <c r="K47" s="59">
        <f t="shared" si="0"/>
        <v>1</v>
      </c>
      <c r="L47" s="60">
        <f t="shared" si="1"/>
        <v>4.9833333333333334</v>
      </c>
      <c r="M47" s="293"/>
      <c r="N47" s="61"/>
    </row>
    <row r="48" spans="1:14" ht="16.5" customHeight="1" x14ac:dyDescent="0.25">
      <c r="A48" s="58">
        <v>43398</v>
      </c>
      <c r="B48" s="289">
        <v>0.33333333333333331</v>
      </c>
      <c r="C48" s="289">
        <v>0.58333333333333337</v>
      </c>
      <c r="D48" s="54">
        <f t="shared" si="6"/>
        <v>6</v>
      </c>
      <c r="E48" s="290">
        <v>0</v>
      </c>
      <c r="F48" s="290">
        <v>40</v>
      </c>
      <c r="G48" s="290">
        <v>0</v>
      </c>
      <c r="H48" s="290">
        <v>21</v>
      </c>
      <c r="I48" s="302">
        <f t="shared" si="7"/>
        <v>299</v>
      </c>
      <c r="J48" s="292"/>
      <c r="K48" s="59">
        <f t="shared" si="0"/>
        <v>1</v>
      </c>
      <c r="L48" s="60">
        <f t="shared" si="1"/>
        <v>4.9833333333333334</v>
      </c>
      <c r="M48" s="293"/>
      <c r="N48" s="61"/>
    </row>
    <row r="49" spans="1:14" ht="16.5" customHeight="1" thickBot="1" x14ac:dyDescent="0.3">
      <c r="A49" s="62">
        <v>43399</v>
      </c>
      <c r="B49" s="294">
        <v>0.33333333333333331</v>
      </c>
      <c r="C49" s="294">
        <v>0.58333333333333337</v>
      </c>
      <c r="D49" s="63">
        <f t="shared" si="6"/>
        <v>6</v>
      </c>
      <c r="E49" s="295">
        <v>0</v>
      </c>
      <c r="F49" s="295">
        <v>40</v>
      </c>
      <c r="G49" s="295">
        <v>0</v>
      </c>
      <c r="H49" s="295">
        <v>21</v>
      </c>
      <c r="I49" s="303">
        <f t="shared" si="7"/>
        <v>299</v>
      </c>
      <c r="J49" s="297"/>
      <c r="K49" s="64">
        <f t="shared" si="0"/>
        <v>1</v>
      </c>
      <c r="L49" s="65">
        <f t="shared" si="1"/>
        <v>4.9833333333333334</v>
      </c>
      <c r="M49" s="298"/>
      <c r="N49" s="66"/>
    </row>
    <row r="50" spans="1:14" ht="16.5" customHeight="1" x14ac:dyDescent="0.25">
      <c r="A50" s="53">
        <v>43402</v>
      </c>
      <c r="B50" s="289">
        <v>0.33333333333333331</v>
      </c>
      <c r="C50" s="289">
        <v>0.58333333333333337</v>
      </c>
      <c r="D50" s="54">
        <f t="shared" si="6"/>
        <v>6</v>
      </c>
      <c r="E50" s="290">
        <v>0</v>
      </c>
      <c r="F50" s="290">
        <v>40</v>
      </c>
      <c r="G50" s="290">
        <v>0</v>
      </c>
      <c r="H50" s="290">
        <v>21</v>
      </c>
      <c r="I50" s="302">
        <f t="shared" si="7"/>
        <v>299</v>
      </c>
      <c r="J50" s="292"/>
      <c r="K50" s="55">
        <f t="shared" si="0"/>
        <v>1</v>
      </c>
      <c r="L50" s="56">
        <f t="shared" si="1"/>
        <v>4.9833333333333334</v>
      </c>
      <c r="M50" s="293"/>
      <c r="N50" s="57"/>
    </row>
    <row r="51" spans="1:14" ht="16.5" customHeight="1" x14ac:dyDescent="0.25">
      <c r="A51" s="58">
        <v>43403</v>
      </c>
      <c r="B51" s="289">
        <v>0.33333333333333331</v>
      </c>
      <c r="C51" s="289">
        <v>0.58333333333333337</v>
      </c>
      <c r="D51" s="54">
        <f t="shared" si="6"/>
        <v>6</v>
      </c>
      <c r="E51" s="290">
        <v>0</v>
      </c>
      <c r="F51" s="290">
        <v>40</v>
      </c>
      <c r="G51" s="290">
        <v>0</v>
      </c>
      <c r="H51" s="290">
        <v>21</v>
      </c>
      <c r="I51" s="302">
        <f t="shared" si="7"/>
        <v>299</v>
      </c>
      <c r="J51" s="292"/>
      <c r="K51" s="59">
        <f t="shared" si="0"/>
        <v>1</v>
      </c>
      <c r="L51" s="60">
        <f>I51/60</f>
        <v>4.9833333333333334</v>
      </c>
      <c r="M51" s="293"/>
      <c r="N51" s="61"/>
    </row>
    <row r="52" spans="1:14" ht="16.5" customHeight="1" x14ac:dyDescent="0.25">
      <c r="A52" s="58">
        <v>43404</v>
      </c>
      <c r="B52" s="289">
        <v>0.33333333333333331</v>
      </c>
      <c r="C52" s="289">
        <v>0.58333333333333337</v>
      </c>
      <c r="D52" s="54">
        <f t="shared" si="6"/>
        <v>6</v>
      </c>
      <c r="E52" s="290">
        <v>0</v>
      </c>
      <c r="F52" s="290">
        <v>40</v>
      </c>
      <c r="G52" s="290">
        <v>0</v>
      </c>
      <c r="H52" s="290">
        <v>21</v>
      </c>
      <c r="I52" s="302">
        <f t="shared" si="7"/>
        <v>299</v>
      </c>
      <c r="J52" s="292"/>
      <c r="K52" s="59">
        <f t="shared" si="0"/>
        <v>1</v>
      </c>
      <c r="L52" s="60">
        <f t="shared" si="1"/>
        <v>4.9833333333333334</v>
      </c>
      <c r="M52" s="293"/>
      <c r="N52" s="61"/>
    </row>
    <row r="53" spans="1:14" ht="16.5" customHeight="1" x14ac:dyDescent="0.25">
      <c r="A53" s="74">
        <v>43405</v>
      </c>
      <c r="B53" s="289">
        <v>0.33333333333333331</v>
      </c>
      <c r="C53" s="289">
        <v>0.58333333333333337</v>
      </c>
      <c r="D53" s="75">
        <f t="shared" si="6"/>
        <v>6</v>
      </c>
      <c r="E53" s="290">
        <v>0</v>
      </c>
      <c r="F53" s="290">
        <v>40</v>
      </c>
      <c r="G53" s="290">
        <v>0</v>
      </c>
      <c r="H53" s="290">
        <v>21</v>
      </c>
      <c r="I53" s="304">
        <f t="shared" si="7"/>
        <v>299</v>
      </c>
      <c r="J53" s="292"/>
      <c r="K53" s="76">
        <f t="shared" si="0"/>
        <v>1</v>
      </c>
      <c r="L53" s="77">
        <f t="shared" si="1"/>
        <v>4.9833333333333334</v>
      </c>
      <c r="M53" s="293"/>
      <c r="N53" s="78"/>
    </row>
    <row r="54" spans="1:14" ht="16.5" customHeight="1" thickBot="1" x14ac:dyDescent="0.3">
      <c r="A54" s="79">
        <v>43406</v>
      </c>
      <c r="B54" s="294">
        <v>0.33333333333333331</v>
      </c>
      <c r="C54" s="294">
        <v>0.58333333333333337</v>
      </c>
      <c r="D54" s="80">
        <f t="shared" si="6"/>
        <v>6</v>
      </c>
      <c r="E54" s="295">
        <v>0</v>
      </c>
      <c r="F54" s="295">
        <v>40</v>
      </c>
      <c r="G54" s="295">
        <v>0</v>
      </c>
      <c r="H54" s="295">
        <v>21</v>
      </c>
      <c r="I54" s="305">
        <f t="shared" si="7"/>
        <v>299</v>
      </c>
      <c r="J54" s="297"/>
      <c r="K54" s="81">
        <f t="shared" si="0"/>
        <v>1</v>
      </c>
      <c r="L54" s="82">
        <f t="shared" si="1"/>
        <v>4.9833333333333334</v>
      </c>
      <c r="M54" s="298"/>
      <c r="N54" s="83"/>
    </row>
    <row r="55" spans="1:14" ht="16.5" customHeight="1" x14ac:dyDescent="0.25">
      <c r="A55" s="84">
        <v>43409</v>
      </c>
      <c r="B55" s="289"/>
      <c r="C55" s="289"/>
      <c r="D55" s="75">
        <f t="shared" si="4"/>
        <v>0</v>
      </c>
      <c r="E55" s="290"/>
      <c r="F55" s="290"/>
      <c r="G55" s="290"/>
      <c r="H55" s="290"/>
      <c r="I55" s="304">
        <f t="shared" si="5"/>
        <v>0</v>
      </c>
      <c r="J55" s="292" t="s">
        <v>46</v>
      </c>
      <c r="K55" s="85">
        <f t="shared" si="0"/>
        <v>1</v>
      </c>
      <c r="L55" s="86">
        <f t="shared" si="1"/>
        <v>0</v>
      </c>
      <c r="M55" s="293">
        <v>5.5</v>
      </c>
      <c r="N55" s="87"/>
    </row>
    <row r="56" spans="1:14" ht="16.5" customHeight="1" x14ac:dyDescent="0.25">
      <c r="A56" s="74">
        <v>43410</v>
      </c>
      <c r="B56" s="289">
        <v>0.33333333333333331</v>
      </c>
      <c r="C56" s="289">
        <v>0.58333333333333337</v>
      </c>
      <c r="D56" s="75">
        <f t="shared" si="6"/>
        <v>6</v>
      </c>
      <c r="E56" s="290">
        <v>0</v>
      </c>
      <c r="F56" s="290">
        <v>40</v>
      </c>
      <c r="G56" s="290">
        <v>0</v>
      </c>
      <c r="H56" s="290">
        <v>21</v>
      </c>
      <c r="I56" s="304">
        <f t="shared" si="5"/>
        <v>299</v>
      </c>
      <c r="J56" s="292"/>
      <c r="K56" s="76">
        <f t="shared" si="0"/>
        <v>1</v>
      </c>
      <c r="L56" s="77">
        <f t="shared" si="1"/>
        <v>4.9833333333333334</v>
      </c>
      <c r="M56" s="293"/>
      <c r="N56" s="78"/>
    </row>
    <row r="57" spans="1:14" ht="16.5" customHeight="1" x14ac:dyDescent="0.25">
      <c r="A57" s="74">
        <v>43411</v>
      </c>
      <c r="B57" s="289">
        <v>0.33333333333333331</v>
      </c>
      <c r="C57" s="289">
        <v>0.58333333333333337</v>
      </c>
      <c r="D57" s="75">
        <f t="shared" si="6"/>
        <v>6</v>
      </c>
      <c r="E57" s="290">
        <v>0</v>
      </c>
      <c r="F57" s="290">
        <v>40</v>
      </c>
      <c r="G57" s="290">
        <v>0</v>
      </c>
      <c r="H57" s="290">
        <v>21</v>
      </c>
      <c r="I57" s="304">
        <f t="shared" si="5"/>
        <v>299</v>
      </c>
      <c r="J57" s="292"/>
      <c r="K57" s="76">
        <f t="shared" si="0"/>
        <v>1</v>
      </c>
      <c r="L57" s="77">
        <f t="shared" si="1"/>
        <v>4.9833333333333334</v>
      </c>
      <c r="M57" s="293"/>
      <c r="N57" s="78"/>
    </row>
    <row r="58" spans="1:14" ht="16.5" customHeight="1" x14ac:dyDescent="0.25">
      <c r="A58" s="74">
        <v>43412</v>
      </c>
      <c r="B58" s="289">
        <v>0.33333333333333331</v>
      </c>
      <c r="C58" s="289">
        <v>0.58333333333333337</v>
      </c>
      <c r="D58" s="75">
        <f t="shared" si="6"/>
        <v>6</v>
      </c>
      <c r="E58" s="290">
        <v>0</v>
      </c>
      <c r="F58" s="290">
        <v>40</v>
      </c>
      <c r="G58" s="290">
        <v>0</v>
      </c>
      <c r="H58" s="290">
        <v>21</v>
      </c>
      <c r="I58" s="304">
        <f t="shared" si="5"/>
        <v>299</v>
      </c>
      <c r="J58" s="292"/>
      <c r="K58" s="76">
        <f t="shared" si="0"/>
        <v>1</v>
      </c>
      <c r="L58" s="77">
        <f t="shared" si="1"/>
        <v>4.9833333333333334</v>
      </c>
      <c r="M58" s="293"/>
      <c r="N58" s="78"/>
    </row>
    <row r="59" spans="1:14" ht="16.5" customHeight="1" thickBot="1" x14ac:dyDescent="0.3">
      <c r="A59" s="79">
        <v>43413</v>
      </c>
      <c r="B59" s="294">
        <v>0.33333333333333331</v>
      </c>
      <c r="C59" s="294">
        <v>0.58333333333333337</v>
      </c>
      <c r="D59" s="80">
        <f t="shared" si="6"/>
        <v>6</v>
      </c>
      <c r="E59" s="295">
        <v>0</v>
      </c>
      <c r="F59" s="295">
        <v>40</v>
      </c>
      <c r="G59" s="295">
        <v>0</v>
      </c>
      <c r="H59" s="295">
        <v>21</v>
      </c>
      <c r="I59" s="305">
        <f t="shared" si="5"/>
        <v>299</v>
      </c>
      <c r="J59" s="297"/>
      <c r="K59" s="81">
        <f t="shared" si="0"/>
        <v>1</v>
      </c>
      <c r="L59" s="82">
        <f t="shared" si="1"/>
        <v>4.9833333333333334</v>
      </c>
      <c r="M59" s="298"/>
      <c r="N59" s="83"/>
    </row>
    <row r="60" spans="1:14" s="205" customFormat="1" ht="16.5" customHeight="1" x14ac:dyDescent="0.25">
      <c r="A60" s="88">
        <v>43416</v>
      </c>
      <c r="B60" s="89" t="s">
        <v>10</v>
      </c>
      <c r="C60" s="90"/>
      <c r="D60" s="91"/>
      <c r="E60" s="225"/>
      <c r="F60" s="225"/>
      <c r="G60" s="225"/>
      <c r="H60" s="225"/>
      <c r="I60" s="230"/>
      <c r="J60" s="212" t="s">
        <v>66</v>
      </c>
      <c r="K60" s="93">
        <f t="shared" si="0"/>
        <v>0</v>
      </c>
      <c r="L60" s="94">
        <f t="shared" si="1"/>
        <v>0</v>
      </c>
      <c r="M60" s="217"/>
      <c r="N60" s="95"/>
    </row>
    <row r="61" spans="1:14" ht="16.5" customHeight="1" x14ac:dyDescent="0.25">
      <c r="A61" s="74">
        <v>43417</v>
      </c>
      <c r="B61" s="289">
        <v>0.33333333333333331</v>
      </c>
      <c r="C61" s="289">
        <v>0.58333333333333337</v>
      </c>
      <c r="D61" s="75">
        <f t="shared" si="6"/>
        <v>6</v>
      </c>
      <c r="E61" s="290">
        <v>0</v>
      </c>
      <c r="F61" s="290">
        <v>40</v>
      </c>
      <c r="G61" s="290">
        <v>0</v>
      </c>
      <c r="H61" s="290">
        <v>21</v>
      </c>
      <c r="I61" s="304">
        <f t="shared" si="5"/>
        <v>299</v>
      </c>
      <c r="J61" s="292"/>
      <c r="K61" s="76">
        <f t="shared" si="0"/>
        <v>1</v>
      </c>
      <c r="L61" s="77">
        <f t="shared" si="1"/>
        <v>4.9833333333333334</v>
      </c>
      <c r="M61" s="293"/>
      <c r="N61" s="78"/>
    </row>
    <row r="62" spans="1:14" ht="16.5" customHeight="1" x14ac:dyDescent="0.25">
      <c r="A62" s="74">
        <v>43418</v>
      </c>
      <c r="B62" s="289">
        <v>0.33333333333333331</v>
      </c>
      <c r="C62" s="289">
        <v>0.58333333333333337</v>
      </c>
      <c r="D62" s="75">
        <f t="shared" si="6"/>
        <v>6</v>
      </c>
      <c r="E62" s="290">
        <v>0</v>
      </c>
      <c r="F62" s="290">
        <v>40</v>
      </c>
      <c r="G62" s="290">
        <v>0</v>
      </c>
      <c r="H62" s="290">
        <v>21</v>
      </c>
      <c r="I62" s="304">
        <f t="shared" si="5"/>
        <v>299</v>
      </c>
      <c r="J62" s="292"/>
      <c r="K62" s="76">
        <f t="shared" si="0"/>
        <v>1</v>
      </c>
      <c r="L62" s="77">
        <f t="shared" si="1"/>
        <v>4.9833333333333334</v>
      </c>
      <c r="M62" s="293"/>
      <c r="N62" s="78"/>
    </row>
    <row r="63" spans="1:14" ht="16.5" customHeight="1" x14ac:dyDescent="0.25">
      <c r="A63" s="74">
        <v>43419</v>
      </c>
      <c r="B63" s="289">
        <v>0.33333333333333331</v>
      </c>
      <c r="C63" s="289">
        <v>0.58333333333333337</v>
      </c>
      <c r="D63" s="75">
        <f t="shared" si="6"/>
        <v>6</v>
      </c>
      <c r="E63" s="290">
        <v>0</v>
      </c>
      <c r="F63" s="290">
        <v>40</v>
      </c>
      <c r="G63" s="290">
        <v>0</v>
      </c>
      <c r="H63" s="290">
        <v>21</v>
      </c>
      <c r="I63" s="304">
        <f t="shared" si="5"/>
        <v>299</v>
      </c>
      <c r="J63" s="292"/>
      <c r="K63" s="76">
        <f t="shared" si="0"/>
        <v>1</v>
      </c>
      <c r="L63" s="77">
        <f t="shared" si="1"/>
        <v>4.9833333333333334</v>
      </c>
      <c r="M63" s="293"/>
      <c r="N63" s="78"/>
    </row>
    <row r="64" spans="1:14" ht="16.5" customHeight="1" thickBot="1" x14ac:dyDescent="0.3">
      <c r="A64" s="79">
        <v>43420</v>
      </c>
      <c r="B64" s="294">
        <v>0.33333333333333331</v>
      </c>
      <c r="C64" s="294">
        <v>0.58333333333333337</v>
      </c>
      <c r="D64" s="80">
        <f t="shared" si="6"/>
        <v>6</v>
      </c>
      <c r="E64" s="295">
        <v>0</v>
      </c>
      <c r="F64" s="295">
        <v>40</v>
      </c>
      <c r="G64" s="295">
        <v>0</v>
      </c>
      <c r="H64" s="295">
        <v>21</v>
      </c>
      <c r="I64" s="305">
        <f t="shared" si="5"/>
        <v>299</v>
      </c>
      <c r="J64" s="297"/>
      <c r="K64" s="81">
        <f t="shared" si="0"/>
        <v>1</v>
      </c>
      <c r="L64" s="82">
        <f t="shared" si="1"/>
        <v>4.9833333333333334</v>
      </c>
      <c r="M64" s="298"/>
      <c r="N64" s="83"/>
    </row>
    <row r="65" spans="1:14" ht="45" x14ac:dyDescent="0.25">
      <c r="A65" s="306">
        <v>43423</v>
      </c>
      <c r="B65" s="307">
        <v>0.33333333333333331</v>
      </c>
      <c r="C65" s="308">
        <v>0.5</v>
      </c>
      <c r="D65" s="309">
        <f t="shared" si="4"/>
        <v>4</v>
      </c>
      <c r="E65" s="310">
        <v>0</v>
      </c>
      <c r="F65" s="310">
        <v>40</v>
      </c>
      <c r="G65" s="310">
        <v>0</v>
      </c>
      <c r="H65" s="310">
        <v>21</v>
      </c>
      <c r="I65" s="311">
        <f t="shared" si="5"/>
        <v>179</v>
      </c>
      <c r="J65" s="312" t="s">
        <v>51</v>
      </c>
      <c r="K65" s="85">
        <f t="shared" si="0"/>
        <v>1</v>
      </c>
      <c r="L65" s="86">
        <f t="shared" si="1"/>
        <v>2.9833333333333334</v>
      </c>
      <c r="M65" s="313"/>
      <c r="N65" s="235"/>
    </row>
    <row r="66" spans="1:14" ht="15" x14ac:dyDescent="0.25">
      <c r="A66" s="238">
        <v>43424</v>
      </c>
      <c r="B66" s="289">
        <v>0.33333333333333331</v>
      </c>
      <c r="C66" s="314">
        <v>0.5</v>
      </c>
      <c r="D66" s="75">
        <f t="shared" si="4"/>
        <v>4</v>
      </c>
      <c r="E66" s="290">
        <v>0</v>
      </c>
      <c r="F66" s="290">
        <v>40</v>
      </c>
      <c r="G66" s="290">
        <v>0</v>
      </c>
      <c r="H66" s="290">
        <v>21</v>
      </c>
      <c r="I66" s="304">
        <f t="shared" si="5"/>
        <v>179</v>
      </c>
      <c r="J66" s="292"/>
      <c r="K66" s="76">
        <f t="shared" si="0"/>
        <v>1</v>
      </c>
      <c r="L66" s="77">
        <f t="shared" si="1"/>
        <v>2.9833333333333334</v>
      </c>
      <c r="M66" s="293"/>
      <c r="N66" s="236"/>
    </row>
    <row r="67" spans="1:14" ht="16.5" customHeight="1" x14ac:dyDescent="0.25">
      <c r="A67" s="238">
        <v>43425</v>
      </c>
      <c r="B67" s="89" t="s">
        <v>10</v>
      </c>
      <c r="C67" s="90"/>
      <c r="D67" s="91"/>
      <c r="E67" s="225"/>
      <c r="F67" s="225"/>
      <c r="G67" s="225"/>
      <c r="H67" s="225"/>
      <c r="I67" s="230"/>
      <c r="J67" s="315" t="s">
        <v>42</v>
      </c>
      <c r="K67" s="76">
        <f t="shared" si="0"/>
        <v>0</v>
      </c>
      <c r="L67" s="77">
        <f t="shared" si="1"/>
        <v>0</v>
      </c>
      <c r="M67" s="316"/>
      <c r="N67" s="237"/>
    </row>
    <row r="68" spans="1:14" s="205" customFormat="1" ht="16.5" customHeight="1" x14ac:dyDescent="0.25">
      <c r="A68" s="238">
        <v>43426</v>
      </c>
      <c r="B68" s="89" t="s">
        <v>10</v>
      </c>
      <c r="C68" s="90"/>
      <c r="D68" s="91"/>
      <c r="E68" s="225"/>
      <c r="F68" s="225"/>
      <c r="G68" s="225"/>
      <c r="H68" s="225"/>
      <c r="I68" s="230"/>
      <c r="J68" s="212" t="s">
        <v>67</v>
      </c>
      <c r="K68" s="76">
        <f t="shared" si="0"/>
        <v>0</v>
      </c>
      <c r="L68" s="77">
        <f t="shared" si="1"/>
        <v>0</v>
      </c>
      <c r="M68" s="217"/>
      <c r="N68" s="237"/>
    </row>
    <row r="69" spans="1:14" ht="16.5" customHeight="1" thickBot="1" x14ac:dyDescent="0.3">
      <c r="A69" s="317">
        <v>43427</v>
      </c>
      <c r="B69" s="239" t="s">
        <v>10</v>
      </c>
      <c r="C69" s="240"/>
      <c r="D69" s="241"/>
      <c r="E69" s="242"/>
      <c r="F69" s="242"/>
      <c r="G69" s="242"/>
      <c r="H69" s="242"/>
      <c r="I69" s="243"/>
      <c r="J69" s="297" t="s">
        <v>42</v>
      </c>
      <c r="K69" s="81">
        <f t="shared" si="0"/>
        <v>0</v>
      </c>
      <c r="L69" s="82">
        <f t="shared" si="1"/>
        <v>0</v>
      </c>
      <c r="M69" s="298"/>
      <c r="N69" s="244"/>
    </row>
    <row r="70" spans="1:14" ht="16.5" customHeight="1" x14ac:dyDescent="0.25">
      <c r="A70" s="88">
        <v>43430</v>
      </c>
      <c r="B70" s="318">
        <v>0.33333333333333331</v>
      </c>
      <c r="C70" s="318">
        <v>0.58333333333333337</v>
      </c>
      <c r="D70" s="319">
        <f t="shared" ref="D70:D89" si="8">MAX((INT((C70-B70)*1440)/60),0)</f>
        <v>6</v>
      </c>
      <c r="E70" s="320">
        <v>0</v>
      </c>
      <c r="F70" s="320">
        <v>40</v>
      </c>
      <c r="G70" s="320">
        <v>0</v>
      </c>
      <c r="H70" s="320">
        <v>21</v>
      </c>
      <c r="I70" s="321">
        <f t="shared" ref="I70:I89" si="9">MAX((D70*60)-H70-F70-E70-G70,0)</f>
        <v>299</v>
      </c>
      <c r="J70" s="378"/>
      <c r="K70" s="93">
        <f t="shared" si="0"/>
        <v>1</v>
      </c>
      <c r="L70" s="94">
        <f t="shared" si="1"/>
        <v>4.9833333333333334</v>
      </c>
      <c r="M70" s="322"/>
      <c r="N70" s="95"/>
    </row>
    <row r="71" spans="1:14" ht="16.5" customHeight="1" x14ac:dyDescent="0.25">
      <c r="A71" s="74">
        <v>43431</v>
      </c>
      <c r="B71" s="289">
        <v>0.33333333333333331</v>
      </c>
      <c r="C71" s="289">
        <v>0.58333333333333337</v>
      </c>
      <c r="D71" s="75">
        <f t="shared" si="8"/>
        <v>6</v>
      </c>
      <c r="E71" s="290">
        <v>0</v>
      </c>
      <c r="F71" s="290">
        <v>40</v>
      </c>
      <c r="G71" s="290">
        <v>0</v>
      </c>
      <c r="H71" s="290">
        <v>21</v>
      </c>
      <c r="I71" s="304">
        <f t="shared" si="9"/>
        <v>299</v>
      </c>
      <c r="J71" s="292"/>
      <c r="K71" s="76">
        <f t="shared" si="0"/>
        <v>1</v>
      </c>
      <c r="L71" s="77">
        <f t="shared" si="1"/>
        <v>4.9833333333333334</v>
      </c>
      <c r="M71" s="293"/>
      <c r="N71" s="78"/>
    </row>
    <row r="72" spans="1:14" ht="16.5" customHeight="1" x14ac:dyDescent="0.25">
      <c r="A72" s="74">
        <v>43432</v>
      </c>
      <c r="B72" s="289">
        <v>0.33333333333333331</v>
      </c>
      <c r="C72" s="289">
        <v>0.58333333333333337</v>
      </c>
      <c r="D72" s="75">
        <f t="shared" si="8"/>
        <v>6</v>
      </c>
      <c r="E72" s="290">
        <v>0</v>
      </c>
      <c r="F72" s="290">
        <v>40</v>
      </c>
      <c r="G72" s="290">
        <v>0</v>
      </c>
      <c r="H72" s="290">
        <v>21</v>
      </c>
      <c r="I72" s="304">
        <f t="shared" si="9"/>
        <v>299</v>
      </c>
      <c r="J72" s="292"/>
      <c r="K72" s="76">
        <f t="shared" si="0"/>
        <v>1</v>
      </c>
      <c r="L72" s="77">
        <f t="shared" si="1"/>
        <v>4.9833333333333334</v>
      </c>
      <c r="M72" s="293"/>
      <c r="N72" s="78"/>
    </row>
    <row r="73" spans="1:14" ht="16.5" customHeight="1" x14ac:dyDescent="0.25">
      <c r="A73" s="74">
        <v>43433</v>
      </c>
      <c r="B73" s="289">
        <v>0.33333333333333331</v>
      </c>
      <c r="C73" s="289">
        <v>0.58333333333333337</v>
      </c>
      <c r="D73" s="75">
        <f t="shared" si="8"/>
        <v>6</v>
      </c>
      <c r="E73" s="290">
        <v>0</v>
      </c>
      <c r="F73" s="290">
        <v>40</v>
      </c>
      <c r="G73" s="290">
        <v>0</v>
      </c>
      <c r="H73" s="290">
        <v>21</v>
      </c>
      <c r="I73" s="304">
        <f t="shared" si="9"/>
        <v>299</v>
      </c>
      <c r="J73" s="292"/>
      <c r="K73" s="76">
        <f t="shared" si="0"/>
        <v>1</v>
      </c>
      <c r="L73" s="77">
        <f t="shared" si="1"/>
        <v>4.9833333333333334</v>
      </c>
      <c r="M73" s="293"/>
      <c r="N73" s="78"/>
    </row>
    <row r="74" spans="1:14" ht="16.5" customHeight="1" thickBot="1" x14ac:dyDescent="0.3">
      <c r="A74" s="79">
        <v>43434</v>
      </c>
      <c r="B74" s="294">
        <v>0.33333333333333331</v>
      </c>
      <c r="C74" s="294">
        <v>0.58333333333333337</v>
      </c>
      <c r="D74" s="80">
        <f t="shared" si="8"/>
        <v>6</v>
      </c>
      <c r="E74" s="295">
        <v>0</v>
      </c>
      <c r="F74" s="295">
        <v>40</v>
      </c>
      <c r="G74" s="295">
        <v>0</v>
      </c>
      <c r="H74" s="295">
        <v>21</v>
      </c>
      <c r="I74" s="305">
        <f t="shared" si="9"/>
        <v>299</v>
      </c>
      <c r="J74" s="297"/>
      <c r="K74" s="81">
        <f t="shared" ref="K74:K137" si="10">IF(I74+M74&gt;0,1,0)</f>
        <v>1</v>
      </c>
      <c r="L74" s="82">
        <f t="shared" si="1"/>
        <v>4.9833333333333334</v>
      </c>
      <c r="M74" s="298"/>
      <c r="N74" s="83"/>
    </row>
    <row r="75" spans="1:14" ht="16.5" customHeight="1" x14ac:dyDescent="0.25">
      <c r="A75" s="96">
        <v>43437</v>
      </c>
      <c r="B75" s="307">
        <v>0.33333333333333331</v>
      </c>
      <c r="C75" s="307">
        <v>0.58333333333333337</v>
      </c>
      <c r="D75" s="97">
        <f t="shared" si="8"/>
        <v>6</v>
      </c>
      <c r="E75" s="310">
        <v>0</v>
      </c>
      <c r="F75" s="310">
        <v>40</v>
      </c>
      <c r="G75" s="310">
        <v>0</v>
      </c>
      <c r="H75" s="310">
        <v>21</v>
      </c>
      <c r="I75" s="323">
        <f t="shared" si="9"/>
        <v>299</v>
      </c>
      <c r="J75" s="312"/>
      <c r="K75" s="98">
        <f t="shared" si="10"/>
        <v>1</v>
      </c>
      <c r="L75" s="99">
        <f t="shared" ref="L75:L141" si="11">I75/60</f>
        <v>4.9833333333333334</v>
      </c>
      <c r="M75" s="313"/>
      <c r="N75" s="100"/>
    </row>
    <row r="76" spans="1:14" ht="16.5" customHeight="1" x14ac:dyDescent="0.25">
      <c r="A76" s="101">
        <v>43438</v>
      </c>
      <c r="B76" s="289">
        <v>0.33333333333333331</v>
      </c>
      <c r="C76" s="289">
        <v>0.58333333333333337</v>
      </c>
      <c r="D76" s="102">
        <f t="shared" si="8"/>
        <v>6</v>
      </c>
      <c r="E76" s="290">
        <v>0</v>
      </c>
      <c r="F76" s="290">
        <v>40</v>
      </c>
      <c r="G76" s="290">
        <v>0</v>
      </c>
      <c r="H76" s="290">
        <v>21</v>
      </c>
      <c r="I76" s="221">
        <f t="shared" si="9"/>
        <v>299</v>
      </c>
      <c r="J76" s="292"/>
      <c r="K76" s="103">
        <f t="shared" si="10"/>
        <v>1</v>
      </c>
      <c r="L76" s="104">
        <f t="shared" si="11"/>
        <v>4.9833333333333334</v>
      </c>
      <c r="M76" s="293"/>
      <c r="N76" s="105"/>
    </row>
    <row r="77" spans="1:14" ht="16.5" customHeight="1" x14ac:dyDescent="0.25">
      <c r="A77" s="101">
        <v>43439</v>
      </c>
      <c r="B77" s="289">
        <v>0.33333333333333331</v>
      </c>
      <c r="C77" s="289">
        <v>0.58333333333333337</v>
      </c>
      <c r="D77" s="102">
        <f t="shared" si="8"/>
        <v>6</v>
      </c>
      <c r="E77" s="290">
        <v>0</v>
      </c>
      <c r="F77" s="290">
        <v>40</v>
      </c>
      <c r="G77" s="290">
        <v>0</v>
      </c>
      <c r="H77" s="290">
        <v>21</v>
      </c>
      <c r="I77" s="221">
        <f t="shared" si="9"/>
        <v>299</v>
      </c>
      <c r="J77" s="292"/>
      <c r="K77" s="103">
        <f t="shared" si="10"/>
        <v>1</v>
      </c>
      <c r="L77" s="104">
        <f t="shared" si="11"/>
        <v>4.9833333333333334</v>
      </c>
      <c r="M77" s="293"/>
      <c r="N77" s="105"/>
    </row>
    <row r="78" spans="1:14" ht="16.5" customHeight="1" x14ac:dyDescent="0.25">
      <c r="A78" s="101">
        <v>43440</v>
      </c>
      <c r="B78" s="289">
        <v>0.33333333333333331</v>
      </c>
      <c r="C78" s="289">
        <v>0.58333333333333337</v>
      </c>
      <c r="D78" s="102">
        <f t="shared" si="8"/>
        <v>6</v>
      </c>
      <c r="E78" s="290">
        <v>0</v>
      </c>
      <c r="F78" s="290">
        <v>40</v>
      </c>
      <c r="G78" s="290">
        <v>0</v>
      </c>
      <c r="H78" s="290">
        <v>21</v>
      </c>
      <c r="I78" s="221">
        <f t="shared" si="9"/>
        <v>299</v>
      </c>
      <c r="J78" s="292"/>
      <c r="K78" s="103">
        <f t="shared" si="10"/>
        <v>1</v>
      </c>
      <c r="L78" s="104">
        <f t="shared" si="11"/>
        <v>4.9833333333333334</v>
      </c>
      <c r="M78" s="293"/>
      <c r="N78" s="105"/>
    </row>
    <row r="79" spans="1:14" ht="16.5" customHeight="1" thickBot="1" x14ac:dyDescent="0.3">
      <c r="A79" s="106">
        <v>43441</v>
      </c>
      <c r="B79" s="294">
        <v>0.33333333333333331</v>
      </c>
      <c r="C79" s="294">
        <v>0.58333333333333337</v>
      </c>
      <c r="D79" s="107">
        <f t="shared" si="8"/>
        <v>6</v>
      </c>
      <c r="E79" s="295">
        <v>0</v>
      </c>
      <c r="F79" s="295">
        <v>40</v>
      </c>
      <c r="G79" s="295">
        <v>0</v>
      </c>
      <c r="H79" s="295">
        <v>21</v>
      </c>
      <c r="I79" s="324">
        <f t="shared" si="9"/>
        <v>299</v>
      </c>
      <c r="J79" s="297"/>
      <c r="K79" s="108">
        <f t="shared" si="10"/>
        <v>1</v>
      </c>
      <c r="L79" s="109">
        <f t="shared" si="11"/>
        <v>4.9833333333333334</v>
      </c>
      <c r="M79" s="298"/>
      <c r="N79" s="110"/>
    </row>
    <row r="80" spans="1:14" ht="15" x14ac:dyDescent="0.25">
      <c r="A80" s="111">
        <v>43444</v>
      </c>
      <c r="B80" s="307">
        <v>0.33333333333333331</v>
      </c>
      <c r="C80" s="307">
        <v>0.58333333333333337</v>
      </c>
      <c r="D80" s="97">
        <f t="shared" si="8"/>
        <v>6</v>
      </c>
      <c r="E80" s="310">
        <v>0</v>
      </c>
      <c r="F80" s="310">
        <v>40</v>
      </c>
      <c r="G80" s="310">
        <v>0</v>
      </c>
      <c r="H80" s="310">
        <v>21</v>
      </c>
      <c r="I80" s="323">
        <f t="shared" si="9"/>
        <v>299</v>
      </c>
      <c r="J80" s="312" t="s">
        <v>53</v>
      </c>
      <c r="K80" s="112">
        <f t="shared" si="10"/>
        <v>1</v>
      </c>
      <c r="L80" s="113">
        <f t="shared" si="11"/>
        <v>4.9833333333333334</v>
      </c>
      <c r="M80" s="313"/>
      <c r="N80" s="114"/>
    </row>
    <row r="81" spans="1:14" ht="16.5" customHeight="1" x14ac:dyDescent="0.25">
      <c r="A81" s="101">
        <v>43445</v>
      </c>
      <c r="B81" s="289">
        <v>0.33333333333333331</v>
      </c>
      <c r="C81" s="289">
        <v>0.58333333333333337</v>
      </c>
      <c r="D81" s="102">
        <f t="shared" si="8"/>
        <v>6</v>
      </c>
      <c r="E81" s="290">
        <v>0</v>
      </c>
      <c r="F81" s="290">
        <v>40</v>
      </c>
      <c r="G81" s="290">
        <v>0</v>
      </c>
      <c r="H81" s="290">
        <v>21</v>
      </c>
      <c r="I81" s="221">
        <f t="shared" si="9"/>
        <v>299</v>
      </c>
      <c r="J81" s="292"/>
      <c r="K81" s="103">
        <f t="shared" si="10"/>
        <v>1</v>
      </c>
      <c r="L81" s="104">
        <f t="shared" si="11"/>
        <v>4.9833333333333334</v>
      </c>
      <c r="M81" s="293"/>
      <c r="N81" s="105"/>
    </row>
    <row r="82" spans="1:14" ht="16.5" customHeight="1" x14ac:dyDescent="0.25">
      <c r="A82" s="101">
        <v>43446</v>
      </c>
      <c r="B82" s="289">
        <v>0.33333333333333331</v>
      </c>
      <c r="C82" s="289">
        <v>0.58333333333333337</v>
      </c>
      <c r="D82" s="102">
        <f t="shared" si="8"/>
        <v>6</v>
      </c>
      <c r="E82" s="290">
        <v>0</v>
      </c>
      <c r="F82" s="290">
        <v>40</v>
      </c>
      <c r="G82" s="290">
        <v>0</v>
      </c>
      <c r="H82" s="290">
        <v>21</v>
      </c>
      <c r="I82" s="221">
        <f t="shared" si="9"/>
        <v>299</v>
      </c>
      <c r="J82" s="292"/>
      <c r="K82" s="103">
        <f t="shared" si="10"/>
        <v>1</v>
      </c>
      <c r="L82" s="104">
        <f t="shared" si="11"/>
        <v>4.9833333333333334</v>
      </c>
      <c r="M82" s="293"/>
      <c r="N82" s="105"/>
    </row>
    <row r="83" spans="1:14" ht="16.5" customHeight="1" x14ac:dyDescent="0.25">
      <c r="A83" s="101">
        <v>43447</v>
      </c>
      <c r="B83" s="289">
        <v>0.33333333333333331</v>
      </c>
      <c r="C83" s="289">
        <v>0.58333333333333337</v>
      </c>
      <c r="D83" s="102">
        <f t="shared" si="8"/>
        <v>6</v>
      </c>
      <c r="E83" s="290">
        <v>0</v>
      </c>
      <c r="F83" s="290">
        <v>40</v>
      </c>
      <c r="G83" s="290">
        <v>0</v>
      </c>
      <c r="H83" s="290">
        <v>21</v>
      </c>
      <c r="I83" s="221">
        <f t="shared" si="9"/>
        <v>299</v>
      </c>
      <c r="J83" s="292"/>
      <c r="K83" s="103">
        <f t="shared" si="10"/>
        <v>1</v>
      </c>
      <c r="L83" s="104">
        <f t="shared" si="11"/>
        <v>4.9833333333333334</v>
      </c>
      <c r="M83" s="293"/>
      <c r="N83" s="105"/>
    </row>
    <row r="84" spans="1:14" ht="16.5" customHeight="1" thickBot="1" x14ac:dyDescent="0.3">
      <c r="A84" s="106">
        <v>43448</v>
      </c>
      <c r="B84" s="294">
        <v>0.33333333333333331</v>
      </c>
      <c r="C84" s="294">
        <v>0.58333333333333337</v>
      </c>
      <c r="D84" s="107">
        <f t="shared" si="8"/>
        <v>6</v>
      </c>
      <c r="E84" s="295">
        <v>0</v>
      </c>
      <c r="F84" s="295">
        <v>40</v>
      </c>
      <c r="G84" s="295">
        <v>0</v>
      </c>
      <c r="H84" s="295">
        <v>21</v>
      </c>
      <c r="I84" s="324">
        <f t="shared" si="9"/>
        <v>299</v>
      </c>
      <c r="J84" s="297"/>
      <c r="K84" s="108">
        <f t="shared" si="10"/>
        <v>1</v>
      </c>
      <c r="L84" s="109">
        <f t="shared" si="11"/>
        <v>4.9833333333333334</v>
      </c>
      <c r="M84" s="298"/>
      <c r="N84" s="110"/>
    </row>
    <row r="85" spans="1:14" ht="15" x14ac:dyDescent="0.25">
      <c r="A85" s="111">
        <v>43451</v>
      </c>
      <c r="B85" s="307">
        <v>0.33333333333333331</v>
      </c>
      <c r="C85" s="307">
        <v>0.58333333333333337</v>
      </c>
      <c r="D85" s="97">
        <f t="shared" si="8"/>
        <v>6</v>
      </c>
      <c r="E85" s="310">
        <v>0</v>
      </c>
      <c r="F85" s="310">
        <v>40</v>
      </c>
      <c r="G85" s="310">
        <v>0</v>
      </c>
      <c r="H85" s="310">
        <v>21</v>
      </c>
      <c r="I85" s="323">
        <f t="shared" si="9"/>
        <v>299</v>
      </c>
      <c r="J85" s="312" t="s">
        <v>53</v>
      </c>
      <c r="K85" s="112">
        <f t="shared" si="10"/>
        <v>1</v>
      </c>
      <c r="L85" s="113">
        <f t="shared" si="11"/>
        <v>4.9833333333333334</v>
      </c>
      <c r="M85" s="313"/>
      <c r="N85" s="114"/>
    </row>
    <row r="86" spans="1:14" ht="16.5" customHeight="1" x14ac:dyDescent="0.25">
      <c r="A86" s="101">
        <v>43452</v>
      </c>
      <c r="B86" s="289">
        <v>0.33333333333333331</v>
      </c>
      <c r="C86" s="289">
        <v>0.58333333333333337</v>
      </c>
      <c r="D86" s="102">
        <f t="shared" si="8"/>
        <v>6</v>
      </c>
      <c r="E86" s="290">
        <v>0</v>
      </c>
      <c r="F86" s="290">
        <v>40</v>
      </c>
      <c r="G86" s="290">
        <v>0</v>
      </c>
      <c r="H86" s="290">
        <v>21</v>
      </c>
      <c r="I86" s="221">
        <f t="shared" si="9"/>
        <v>299</v>
      </c>
      <c r="J86" s="292"/>
      <c r="K86" s="103">
        <f t="shared" si="10"/>
        <v>1</v>
      </c>
      <c r="L86" s="104">
        <f t="shared" si="11"/>
        <v>4.9833333333333334</v>
      </c>
      <c r="M86" s="293"/>
      <c r="N86" s="105"/>
    </row>
    <row r="87" spans="1:14" ht="16.5" customHeight="1" x14ac:dyDescent="0.25">
      <c r="A87" s="101">
        <v>43453</v>
      </c>
      <c r="B87" s="289">
        <v>0.33333333333333331</v>
      </c>
      <c r="C87" s="289">
        <v>0.58333333333333337</v>
      </c>
      <c r="D87" s="102">
        <f t="shared" si="8"/>
        <v>6</v>
      </c>
      <c r="E87" s="290">
        <v>0</v>
      </c>
      <c r="F87" s="290">
        <v>40</v>
      </c>
      <c r="G87" s="290">
        <v>0</v>
      </c>
      <c r="H87" s="290">
        <v>21</v>
      </c>
      <c r="I87" s="221">
        <f t="shared" si="9"/>
        <v>299</v>
      </c>
      <c r="J87" s="292"/>
      <c r="K87" s="103">
        <f t="shared" si="10"/>
        <v>1</v>
      </c>
      <c r="L87" s="104">
        <f t="shared" si="11"/>
        <v>4.9833333333333334</v>
      </c>
      <c r="M87" s="293"/>
      <c r="N87" s="105"/>
    </row>
    <row r="88" spans="1:14" ht="16.5" customHeight="1" x14ac:dyDescent="0.25">
      <c r="A88" s="101">
        <v>43454</v>
      </c>
      <c r="B88" s="289">
        <v>0.33333333333333331</v>
      </c>
      <c r="C88" s="289">
        <v>0.58333333333333337</v>
      </c>
      <c r="D88" s="102">
        <f t="shared" si="8"/>
        <v>6</v>
      </c>
      <c r="E88" s="290">
        <v>0</v>
      </c>
      <c r="F88" s="290">
        <v>40</v>
      </c>
      <c r="G88" s="290">
        <v>0</v>
      </c>
      <c r="H88" s="290">
        <v>21</v>
      </c>
      <c r="I88" s="221">
        <f t="shared" si="9"/>
        <v>299</v>
      </c>
      <c r="J88" s="292"/>
      <c r="K88" s="103">
        <f t="shared" si="10"/>
        <v>1</v>
      </c>
      <c r="L88" s="104">
        <f t="shared" si="11"/>
        <v>4.9833333333333334</v>
      </c>
      <c r="M88" s="293"/>
      <c r="N88" s="105"/>
    </row>
    <row r="89" spans="1:14" ht="16.5" customHeight="1" thickBot="1" x14ac:dyDescent="0.3">
      <c r="A89" s="106">
        <v>43455</v>
      </c>
      <c r="B89" s="294">
        <v>0.33333333333333331</v>
      </c>
      <c r="C89" s="294">
        <v>0.58333333333333337</v>
      </c>
      <c r="D89" s="107">
        <f t="shared" si="8"/>
        <v>6</v>
      </c>
      <c r="E89" s="295">
        <v>0</v>
      </c>
      <c r="F89" s="295">
        <v>40</v>
      </c>
      <c r="G89" s="295">
        <v>0</v>
      </c>
      <c r="H89" s="295">
        <v>21</v>
      </c>
      <c r="I89" s="324">
        <f t="shared" si="9"/>
        <v>299</v>
      </c>
      <c r="J89" s="297"/>
      <c r="K89" s="108">
        <f t="shared" si="10"/>
        <v>1</v>
      </c>
      <c r="L89" s="109">
        <f t="shared" si="11"/>
        <v>4.9833333333333334</v>
      </c>
      <c r="M89" s="298"/>
      <c r="N89" s="110"/>
    </row>
    <row r="90" spans="1:14" ht="16.5" customHeight="1" x14ac:dyDescent="0.25">
      <c r="A90" s="325">
        <v>43458</v>
      </c>
      <c r="B90" s="250" t="s">
        <v>10</v>
      </c>
      <c r="C90" s="251"/>
      <c r="D90" s="252"/>
      <c r="E90" s="253"/>
      <c r="F90" s="253"/>
      <c r="G90" s="253"/>
      <c r="H90" s="253"/>
      <c r="I90" s="254"/>
      <c r="J90" s="326" t="s">
        <v>43</v>
      </c>
      <c r="K90" s="112">
        <f t="shared" si="10"/>
        <v>0</v>
      </c>
      <c r="L90" s="113">
        <f t="shared" si="11"/>
        <v>0</v>
      </c>
      <c r="M90" s="327"/>
      <c r="N90" s="255"/>
    </row>
    <row r="91" spans="1:14" s="205" customFormat="1" ht="16.5" customHeight="1" x14ac:dyDescent="0.25">
      <c r="A91" s="256">
        <v>43459</v>
      </c>
      <c r="B91" s="115" t="s">
        <v>10</v>
      </c>
      <c r="C91" s="116"/>
      <c r="D91" s="117"/>
      <c r="E91" s="226"/>
      <c r="F91" s="226"/>
      <c r="G91" s="226"/>
      <c r="H91" s="226"/>
      <c r="I91" s="231"/>
      <c r="J91" s="213" t="s">
        <v>62</v>
      </c>
      <c r="K91" s="103">
        <f t="shared" si="10"/>
        <v>0</v>
      </c>
      <c r="L91" s="104">
        <f t="shared" si="11"/>
        <v>0</v>
      </c>
      <c r="M91" s="218"/>
      <c r="N91" s="257"/>
    </row>
    <row r="92" spans="1:14" ht="16.5" customHeight="1" x14ac:dyDescent="0.25">
      <c r="A92" s="256">
        <v>43460</v>
      </c>
      <c r="B92" s="115" t="s">
        <v>10</v>
      </c>
      <c r="C92" s="116"/>
      <c r="D92" s="117"/>
      <c r="E92" s="226"/>
      <c r="F92" s="226"/>
      <c r="G92" s="226"/>
      <c r="H92" s="226"/>
      <c r="I92" s="231"/>
      <c r="J92" s="213" t="s">
        <v>43</v>
      </c>
      <c r="K92" s="103">
        <f t="shared" si="10"/>
        <v>0</v>
      </c>
      <c r="L92" s="104">
        <f t="shared" si="11"/>
        <v>0</v>
      </c>
      <c r="M92" s="316"/>
      <c r="N92" s="257"/>
    </row>
    <row r="93" spans="1:14" ht="16.5" customHeight="1" x14ac:dyDescent="0.25">
      <c r="A93" s="256">
        <v>43461</v>
      </c>
      <c r="B93" s="115" t="s">
        <v>10</v>
      </c>
      <c r="C93" s="116"/>
      <c r="D93" s="117"/>
      <c r="E93" s="226"/>
      <c r="F93" s="226"/>
      <c r="G93" s="226"/>
      <c r="H93" s="226"/>
      <c r="I93" s="231"/>
      <c r="J93" s="213" t="s">
        <v>43</v>
      </c>
      <c r="K93" s="103">
        <f t="shared" si="10"/>
        <v>0</v>
      </c>
      <c r="L93" s="104">
        <f t="shared" si="11"/>
        <v>0</v>
      </c>
      <c r="M93" s="316"/>
      <c r="N93" s="257"/>
    </row>
    <row r="94" spans="1:14" ht="16.5" customHeight="1" thickBot="1" x14ac:dyDescent="0.3">
      <c r="A94" s="328">
        <v>43462</v>
      </c>
      <c r="B94" s="258" t="s">
        <v>10</v>
      </c>
      <c r="C94" s="259"/>
      <c r="D94" s="260"/>
      <c r="E94" s="261"/>
      <c r="F94" s="261"/>
      <c r="G94" s="261"/>
      <c r="H94" s="261"/>
      <c r="I94" s="262"/>
      <c r="J94" s="265" t="s">
        <v>43</v>
      </c>
      <c r="K94" s="108">
        <f t="shared" si="10"/>
        <v>0</v>
      </c>
      <c r="L94" s="109">
        <f t="shared" si="11"/>
        <v>0</v>
      </c>
      <c r="M94" s="329"/>
      <c r="N94" s="263"/>
    </row>
    <row r="95" spans="1:14" ht="16.5" customHeight="1" x14ac:dyDescent="0.25">
      <c r="A95" s="96">
        <v>43465</v>
      </c>
      <c r="B95" s="245" t="s">
        <v>10</v>
      </c>
      <c r="C95" s="246"/>
      <c r="D95" s="247"/>
      <c r="E95" s="248"/>
      <c r="F95" s="248"/>
      <c r="G95" s="248"/>
      <c r="H95" s="248"/>
      <c r="I95" s="249"/>
      <c r="J95" s="264" t="s">
        <v>43</v>
      </c>
      <c r="K95" s="98">
        <f t="shared" si="10"/>
        <v>0</v>
      </c>
      <c r="L95" s="99">
        <f t="shared" si="11"/>
        <v>0</v>
      </c>
      <c r="M95" s="330"/>
      <c r="N95" s="100"/>
    </row>
    <row r="96" spans="1:14" s="205" customFormat="1" ht="16.5" customHeight="1" x14ac:dyDescent="0.25">
      <c r="A96" s="118">
        <v>43466</v>
      </c>
      <c r="B96" s="119" t="s">
        <v>10</v>
      </c>
      <c r="C96" s="120"/>
      <c r="D96" s="121"/>
      <c r="E96" s="227"/>
      <c r="F96" s="227"/>
      <c r="G96" s="227"/>
      <c r="H96" s="227"/>
      <c r="I96" s="232"/>
      <c r="J96" s="214" t="s">
        <v>68</v>
      </c>
      <c r="K96" s="122">
        <f t="shared" si="10"/>
        <v>0</v>
      </c>
      <c r="L96" s="123">
        <f t="shared" si="11"/>
        <v>0</v>
      </c>
      <c r="M96" s="219"/>
      <c r="N96" s="124"/>
    </row>
    <row r="97" spans="1:14" ht="16.5" customHeight="1" x14ac:dyDescent="0.25">
      <c r="A97" s="118">
        <v>43467</v>
      </c>
      <c r="B97" s="119" t="s">
        <v>10</v>
      </c>
      <c r="C97" s="120"/>
      <c r="D97" s="121"/>
      <c r="E97" s="227"/>
      <c r="F97" s="227"/>
      <c r="G97" s="227"/>
      <c r="H97" s="227"/>
      <c r="I97" s="232"/>
      <c r="J97" s="214" t="s">
        <v>43</v>
      </c>
      <c r="K97" s="122">
        <f t="shared" si="10"/>
        <v>0</v>
      </c>
      <c r="L97" s="123">
        <f t="shared" si="11"/>
        <v>0</v>
      </c>
      <c r="M97" s="316"/>
      <c r="N97" s="124"/>
    </row>
    <row r="98" spans="1:14" ht="16.5" customHeight="1" x14ac:dyDescent="0.25">
      <c r="A98" s="118">
        <v>43468</v>
      </c>
      <c r="B98" s="289">
        <v>0.33333333333333331</v>
      </c>
      <c r="C98" s="289">
        <v>0.58333333333333337</v>
      </c>
      <c r="D98" s="125">
        <f t="shared" ref="D98:D129" si="12">MAX((INT((C98-B98)*1440)/60),0)</f>
        <v>6</v>
      </c>
      <c r="E98" s="290">
        <v>0</v>
      </c>
      <c r="F98" s="290">
        <v>40</v>
      </c>
      <c r="G98" s="290">
        <v>0</v>
      </c>
      <c r="H98" s="290">
        <v>21</v>
      </c>
      <c r="I98" s="331">
        <f t="shared" ref="I98:I161" si="13">MAX((D98*60)-H98-F98-E98-G98,0)</f>
        <v>299</v>
      </c>
      <c r="J98" s="292"/>
      <c r="K98" s="122">
        <f t="shared" si="10"/>
        <v>1</v>
      </c>
      <c r="L98" s="123">
        <f t="shared" si="11"/>
        <v>4.9833333333333334</v>
      </c>
      <c r="M98" s="293"/>
      <c r="N98" s="124"/>
    </row>
    <row r="99" spans="1:14" ht="16.5" customHeight="1" thickBot="1" x14ac:dyDescent="0.3">
      <c r="A99" s="126">
        <v>43469</v>
      </c>
      <c r="B99" s="294">
        <v>0.33333333333333331</v>
      </c>
      <c r="C99" s="294">
        <v>0.58333333333333337</v>
      </c>
      <c r="D99" s="127">
        <f t="shared" si="12"/>
        <v>6</v>
      </c>
      <c r="E99" s="295">
        <v>0</v>
      </c>
      <c r="F99" s="295">
        <v>40</v>
      </c>
      <c r="G99" s="295">
        <v>0</v>
      </c>
      <c r="H99" s="295">
        <v>21</v>
      </c>
      <c r="I99" s="332">
        <f t="shared" si="13"/>
        <v>299</v>
      </c>
      <c r="J99" s="297"/>
      <c r="K99" s="128">
        <f t="shared" si="10"/>
        <v>1</v>
      </c>
      <c r="L99" s="129">
        <f t="shared" si="11"/>
        <v>4.9833333333333334</v>
      </c>
      <c r="M99" s="298"/>
      <c r="N99" s="130"/>
    </row>
    <row r="100" spans="1:14" ht="16.5" customHeight="1" x14ac:dyDescent="0.25">
      <c r="A100" s="131">
        <v>43472</v>
      </c>
      <c r="B100" s="289">
        <v>0.33333333333333331</v>
      </c>
      <c r="C100" s="289">
        <v>0.58333333333333337</v>
      </c>
      <c r="D100" s="135">
        <f t="shared" si="12"/>
        <v>6</v>
      </c>
      <c r="E100" s="290">
        <v>0</v>
      </c>
      <c r="F100" s="290">
        <v>40</v>
      </c>
      <c r="G100" s="290">
        <v>0</v>
      </c>
      <c r="H100" s="290">
        <v>21</v>
      </c>
      <c r="I100" s="333">
        <f t="shared" si="13"/>
        <v>299</v>
      </c>
      <c r="J100" s="292"/>
      <c r="K100" s="132">
        <f t="shared" si="10"/>
        <v>1</v>
      </c>
      <c r="L100" s="133">
        <f t="shared" si="11"/>
        <v>4.9833333333333334</v>
      </c>
      <c r="M100" s="293"/>
      <c r="N100" s="134"/>
    </row>
    <row r="101" spans="1:14" ht="16.5" customHeight="1" x14ac:dyDescent="0.25">
      <c r="A101" s="118">
        <v>43473</v>
      </c>
      <c r="B101" s="289">
        <v>0.33333333333333331</v>
      </c>
      <c r="C101" s="289">
        <v>0.58333333333333337</v>
      </c>
      <c r="D101" s="135">
        <f t="shared" si="12"/>
        <v>6</v>
      </c>
      <c r="E101" s="290">
        <v>0</v>
      </c>
      <c r="F101" s="290">
        <v>40</v>
      </c>
      <c r="G101" s="290">
        <v>0</v>
      </c>
      <c r="H101" s="290">
        <v>21</v>
      </c>
      <c r="I101" s="333">
        <f t="shared" si="13"/>
        <v>299</v>
      </c>
      <c r="J101" s="292"/>
      <c r="K101" s="122">
        <f t="shared" si="10"/>
        <v>1</v>
      </c>
      <c r="L101" s="123">
        <f t="shared" si="11"/>
        <v>4.9833333333333334</v>
      </c>
      <c r="M101" s="293"/>
      <c r="N101" s="124"/>
    </row>
    <row r="102" spans="1:14" ht="16.5" customHeight="1" x14ac:dyDescent="0.25">
      <c r="A102" s="118">
        <v>43474</v>
      </c>
      <c r="B102" s="289">
        <v>0.33333333333333331</v>
      </c>
      <c r="C102" s="289">
        <v>0.58333333333333337</v>
      </c>
      <c r="D102" s="135">
        <f t="shared" si="12"/>
        <v>6</v>
      </c>
      <c r="E102" s="290">
        <v>0</v>
      </c>
      <c r="F102" s="290">
        <v>40</v>
      </c>
      <c r="G102" s="290">
        <v>0</v>
      </c>
      <c r="H102" s="290">
        <v>21</v>
      </c>
      <c r="I102" s="333">
        <f t="shared" si="13"/>
        <v>299</v>
      </c>
      <c r="J102" s="292"/>
      <c r="K102" s="122">
        <f t="shared" si="10"/>
        <v>1</v>
      </c>
      <c r="L102" s="123">
        <f t="shared" si="11"/>
        <v>4.9833333333333334</v>
      </c>
      <c r="M102" s="293"/>
      <c r="N102" s="124"/>
    </row>
    <row r="103" spans="1:14" ht="16.5" customHeight="1" x14ac:dyDescent="0.25">
      <c r="A103" s="118">
        <v>43475</v>
      </c>
      <c r="B103" s="289">
        <v>0.33333333333333331</v>
      </c>
      <c r="C103" s="289">
        <v>0.58333333333333337</v>
      </c>
      <c r="D103" s="125">
        <f t="shared" si="12"/>
        <v>6</v>
      </c>
      <c r="E103" s="290">
        <v>0</v>
      </c>
      <c r="F103" s="290">
        <v>40</v>
      </c>
      <c r="G103" s="290">
        <v>0</v>
      </c>
      <c r="H103" s="290">
        <v>21</v>
      </c>
      <c r="I103" s="331">
        <f t="shared" si="13"/>
        <v>299</v>
      </c>
      <c r="J103" s="292"/>
      <c r="K103" s="122">
        <f t="shared" si="10"/>
        <v>1</v>
      </c>
      <c r="L103" s="123">
        <f t="shared" si="11"/>
        <v>4.9833333333333334</v>
      </c>
      <c r="M103" s="293"/>
      <c r="N103" s="124"/>
    </row>
    <row r="104" spans="1:14" ht="16.5" customHeight="1" thickBot="1" x14ac:dyDescent="0.3">
      <c r="A104" s="126">
        <v>43476</v>
      </c>
      <c r="B104" s="294">
        <v>0.33333333333333331</v>
      </c>
      <c r="C104" s="294">
        <v>0.58333333333333337</v>
      </c>
      <c r="D104" s="127">
        <f t="shared" si="12"/>
        <v>6</v>
      </c>
      <c r="E104" s="295">
        <v>0</v>
      </c>
      <c r="F104" s="295">
        <v>40</v>
      </c>
      <c r="G104" s="295">
        <v>0</v>
      </c>
      <c r="H104" s="295">
        <v>21</v>
      </c>
      <c r="I104" s="332">
        <f t="shared" si="13"/>
        <v>299</v>
      </c>
      <c r="J104" s="297"/>
      <c r="K104" s="128">
        <f t="shared" si="10"/>
        <v>1</v>
      </c>
      <c r="L104" s="129">
        <f t="shared" si="11"/>
        <v>4.9833333333333334</v>
      </c>
      <c r="M104" s="298"/>
      <c r="N104" s="130"/>
    </row>
    <row r="105" spans="1:14" ht="16.5" customHeight="1" x14ac:dyDescent="0.25">
      <c r="A105" s="131">
        <v>43479</v>
      </c>
      <c r="B105" s="289">
        <v>0.33333333333333331</v>
      </c>
      <c r="C105" s="289">
        <v>0.58333333333333337</v>
      </c>
      <c r="D105" s="135">
        <f t="shared" si="12"/>
        <v>6</v>
      </c>
      <c r="E105" s="290">
        <v>0</v>
      </c>
      <c r="F105" s="290">
        <v>40</v>
      </c>
      <c r="G105" s="290">
        <v>0</v>
      </c>
      <c r="H105" s="290">
        <v>21</v>
      </c>
      <c r="I105" s="333">
        <f t="shared" si="13"/>
        <v>299</v>
      </c>
      <c r="J105" s="292"/>
      <c r="K105" s="132">
        <f t="shared" si="10"/>
        <v>1</v>
      </c>
      <c r="L105" s="133">
        <f t="shared" si="11"/>
        <v>4.9833333333333334</v>
      </c>
      <c r="M105" s="293"/>
      <c r="N105" s="134"/>
    </row>
    <row r="106" spans="1:14" ht="16.5" customHeight="1" x14ac:dyDescent="0.25">
      <c r="A106" s="118">
        <v>43480</v>
      </c>
      <c r="B106" s="289">
        <v>0.33333333333333331</v>
      </c>
      <c r="C106" s="289">
        <v>0.58333333333333337</v>
      </c>
      <c r="D106" s="135">
        <f t="shared" si="12"/>
        <v>6</v>
      </c>
      <c r="E106" s="290">
        <v>0</v>
      </c>
      <c r="F106" s="290">
        <v>40</v>
      </c>
      <c r="G106" s="290">
        <v>0</v>
      </c>
      <c r="H106" s="290">
        <v>21</v>
      </c>
      <c r="I106" s="333">
        <f t="shared" si="13"/>
        <v>299</v>
      </c>
      <c r="J106" s="292"/>
      <c r="K106" s="122">
        <f t="shared" si="10"/>
        <v>1</v>
      </c>
      <c r="L106" s="123">
        <f t="shared" si="11"/>
        <v>4.9833333333333334</v>
      </c>
      <c r="M106" s="293"/>
      <c r="N106" s="124"/>
    </row>
    <row r="107" spans="1:14" ht="16.5" customHeight="1" x14ac:dyDescent="0.25">
      <c r="A107" s="118">
        <v>43481</v>
      </c>
      <c r="B107" s="289">
        <v>0.33333333333333331</v>
      </c>
      <c r="C107" s="289">
        <v>0.58333333333333337</v>
      </c>
      <c r="D107" s="135">
        <f t="shared" si="12"/>
        <v>6</v>
      </c>
      <c r="E107" s="290">
        <v>0</v>
      </c>
      <c r="F107" s="290">
        <v>40</v>
      </c>
      <c r="G107" s="290">
        <v>0</v>
      </c>
      <c r="H107" s="290">
        <v>21</v>
      </c>
      <c r="I107" s="333">
        <f t="shared" si="13"/>
        <v>299</v>
      </c>
      <c r="J107" s="292"/>
      <c r="K107" s="122">
        <f t="shared" si="10"/>
        <v>1</v>
      </c>
      <c r="L107" s="123">
        <f t="shared" si="11"/>
        <v>4.9833333333333334</v>
      </c>
      <c r="M107" s="293"/>
      <c r="N107" s="124"/>
    </row>
    <row r="108" spans="1:14" ht="16.5" customHeight="1" x14ac:dyDescent="0.25">
      <c r="A108" s="118">
        <v>43482</v>
      </c>
      <c r="B108" s="289">
        <v>0.33333333333333331</v>
      </c>
      <c r="C108" s="289">
        <v>0.58333333333333337</v>
      </c>
      <c r="D108" s="125">
        <f t="shared" si="12"/>
        <v>6</v>
      </c>
      <c r="E108" s="290">
        <v>0</v>
      </c>
      <c r="F108" s="290">
        <v>40</v>
      </c>
      <c r="G108" s="290">
        <v>0</v>
      </c>
      <c r="H108" s="290">
        <v>21</v>
      </c>
      <c r="I108" s="331">
        <f t="shared" si="13"/>
        <v>299</v>
      </c>
      <c r="J108" s="292"/>
      <c r="K108" s="122">
        <f t="shared" si="10"/>
        <v>1</v>
      </c>
      <c r="L108" s="123">
        <f t="shared" si="11"/>
        <v>4.9833333333333334</v>
      </c>
      <c r="M108" s="293"/>
      <c r="N108" s="124"/>
    </row>
    <row r="109" spans="1:14" ht="16.5" customHeight="1" thickBot="1" x14ac:dyDescent="0.3">
      <c r="A109" s="126">
        <v>43483</v>
      </c>
      <c r="B109" s="294">
        <v>0.33333333333333331</v>
      </c>
      <c r="C109" s="294">
        <v>0.58333333333333337</v>
      </c>
      <c r="D109" s="127">
        <f t="shared" si="12"/>
        <v>6</v>
      </c>
      <c r="E109" s="295">
        <v>0</v>
      </c>
      <c r="F109" s="295">
        <v>40</v>
      </c>
      <c r="G109" s="295">
        <v>0</v>
      </c>
      <c r="H109" s="295">
        <v>21</v>
      </c>
      <c r="I109" s="332">
        <f t="shared" si="13"/>
        <v>299</v>
      </c>
      <c r="J109" s="297"/>
      <c r="K109" s="128">
        <f t="shared" si="10"/>
        <v>1</v>
      </c>
      <c r="L109" s="129">
        <f t="shared" si="11"/>
        <v>4.9833333333333334</v>
      </c>
      <c r="M109" s="298"/>
      <c r="N109" s="130"/>
    </row>
    <row r="110" spans="1:14" s="205" customFormat="1" ht="16.5" customHeight="1" x14ac:dyDescent="0.25">
      <c r="A110" s="131">
        <v>43486</v>
      </c>
      <c r="B110" s="119" t="s">
        <v>10</v>
      </c>
      <c r="C110" s="120"/>
      <c r="D110" s="121"/>
      <c r="E110" s="227"/>
      <c r="F110" s="227"/>
      <c r="G110" s="227"/>
      <c r="H110" s="227"/>
      <c r="I110" s="232"/>
      <c r="J110" s="214" t="s">
        <v>69</v>
      </c>
      <c r="K110" s="132">
        <f t="shared" si="10"/>
        <v>0</v>
      </c>
      <c r="L110" s="133">
        <f t="shared" si="11"/>
        <v>0</v>
      </c>
      <c r="M110" s="219"/>
      <c r="N110" s="134"/>
    </row>
    <row r="111" spans="1:14" ht="16.5" customHeight="1" x14ac:dyDescent="0.25">
      <c r="A111" s="118">
        <v>43487</v>
      </c>
      <c r="B111" s="289">
        <v>0.33333333333333331</v>
      </c>
      <c r="C111" s="289">
        <v>0.58333333333333337</v>
      </c>
      <c r="D111" s="135">
        <f t="shared" si="12"/>
        <v>6</v>
      </c>
      <c r="E111" s="290">
        <v>0</v>
      </c>
      <c r="F111" s="290">
        <v>0</v>
      </c>
      <c r="G111" s="290">
        <v>0</v>
      </c>
      <c r="H111" s="290">
        <v>0</v>
      </c>
      <c r="I111" s="333">
        <f t="shared" si="13"/>
        <v>360</v>
      </c>
      <c r="J111" s="292" t="s">
        <v>8</v>
      </c>
      <c r="K111" s="122">
        <f t="shared" si="10"/>
        <v>1</v>
      </c>
      <c r="L111" s="123">
        <f t="shared" si="11"/>
        <v>6</v>
      </c>
      <c r="M111" s="293"/>
      <c r="N111" s="134" t="s">
        <v>27</v>
      </c>
    </row>
    <row r="112" spans="1:14" ht="16.5" customHeight="1" x14ac:dyDescent="0.25">
      <c r="A112" s="118">
        <v>43488</v>
      </c>
      <c r="B112" s="289">
        <v>0.33333333333333331</v>
      </c>
      <c r="C112" s="289">
        <v>0.58333333333333337</v>
      </c>
      <c r="D112" s="135">
        <f t="shared" si="12"/>
        <v>6</v>
      </c>
      <c r="E112" s="290">
        <v>0</v>
      </c>
      <c r="F112" s="290">
        <v>0</v>
      </c>
      <c r="G112" s="290">
        <v>0</v>
      </c>
      <c r="H112" s="290">
        <v>0</v>
      </c>
      <c r="I112" s="333">
        <f t="shared" si="13"/>
        <v>360</v>
      </c>
      <c r="J112" s="292" t="s">
        <v>8</v>
      </c>
      <c r="K112" s="122">
        <f t="shared" si="10"/>
        <v>1</v>
      </c>
      <c r="L112" s="123">
        <f t="shared" si="11"/>
        <v>6</v>
      </c>
      <c r="M112" s="293"/>
      <c r="N112" s="134" t="s">
        <v>27</v>
      </c>
    </row>
    <row r="113" spans="1:14" ht="16.5" customHeight="1" x14ac:dyDescent="0.25">
      <c r="A113" s="118">
        <v>43489</v>
      </c>
      <c r="B113" s="289">
        <v>0.33333333333333331</v>
      </c>
      <c r="C113" s="289">
        <v>0.58333333333333337</v>
      </c>
      <c r="D113" s="125">
        <f t="shared" si="12"/>
        <v>6</v>
      </c>
      <c r="E113" s="290">
        <v>0</v>
      </c>
      <c r="F113" s="290">
        <v>0</v>
      </c>
      <c r="G113" s="290">
        <v>0</v>
      </c>
      <c r="H113" s="290">
        <v>0</v>
      </c>
      <c r="I113" s="331">
        <f t="shared" si="13"/>
        <v>360</v>
      </c>
      <c r="J113" s="292" t="s">
        <v>8</v>
      </c>
      <c r="K113" s="122">
        <f t="shared" si="10"/>
        <v>1</v>
      </c>
      <c r="L113" s="123">
        <f t="shared" si="11"/>
        <v>6</v>
      </c>
      <c r="M113" s="293"/>
      <c r="N113" s="134" t="s">
        <v>27</v>
      </c>
    </row>
    <row r="114" spans="1:14" ht="16.5" customHeight="1" thickBot="1" x14ac:dyDescent="0.3">
      <c r="A114" s="126">
        <v>43490</v>
      </c>
      <c r="B114" s="294">
        <v>0.33333333333333331</v>
      </c>
      <c r="C114" s="294">
        <v>0.58333333333333337</v>
      </c>
      <c r="D114" s="127">
        <f t="shared" si="12"/>
        <v>6</v>
      </c>
      <c r="E114" s="295">
        <v>0</v>
      </c>
      <c r="F114" s="295">
        <v>0</v>
      </c>
      <c r="G114" s="295">
        <v>0</v>
      </c>
      <c r="H114" s="295">
        <v>0</v>
      </c>
      <c r="I114" s="332">
        <f t="shared" si="13"/>
        <v>360</v>
      </c>
      <c r="J114" s="297" t="s">
        <v>19</v>
      </c>
      <c r="K114" s="128">
        <f t="shared" si="10"/>
        <v>1</v>
      </c>
      <c r="L114" s="129">
        <f t="shared" si="11"/>
        <v>6</v>
      </c>
      <c r="M114" s="298"/>
      <c r="N114" s="124" t="s">
        <v>13</v>
      </c>
    </row>
    <row r="115" spans="1:14" ht="16.5" customHeight="1" x14ac:dyDescent="0.25">
      <c r="A115" s="136">
        <v>43493</v>
      </c>
      <c r="B115" s="289">
        <v>0.33333333333333331</v>
      </c>
      <c r="C115" s="289">
        <v>0.58333333333333337</v>
      </c>
      <c r="D115" s="135">
        <f t="shared" si="12"/>
        <v>6</v>
      </c>
      <c r="E115" s="290">
        <v>0</v>
      </c>
      <c r="F115" s="290">
        <v>40</v>
      </c>
      <c r="G115" s="290">
        <v>0</v>
      </c>
      <c r="H115" s="290">
        <v>21</v>
      </c>
      <c r="I115" s="333">
        <f t="shared" si="13"/>
        <v>299</v>
      </c>
      <c r="J115" s="292"/>
      <c r="K115" s="137">
        <f t="shared" si="10"/>
        <v>1</v>
      </c>
      <c r="L115" s="138">
        <f t="shared" si="11"/>
        <v>4.9833333333333334</v>
      </c>
      <c r="M115" s="293"/>
      <c r="N115" s="139"/>
    </row>
    <row r="116" spans="1:14" ht="16.5" customHeight="1" x14ac:dyDescent="0.25">
      <c r="A116" s="131">
        <v>43494</v>
      </c>
      <c r="B116" s="289">
        <v>0.33333333333333331</v>
      </c>
      <c r="C116" s="289">
        <v>0.58333333333333337</v>
      </c>
      <c r="D116" s="135">
        <f t="shared" si="12"/>
        <v>6</v>
      </c>
      <c r="E116" s="290">
        <v>0</v>
      </c>
      <c r="F116" s="290">
        <v>40</v>
      </c>
      <c r="G116" s="290">
        <v>0</v>
      </c>
      <c r="H116" s="290">
        <v>21</v>
      </c>
      <c r="I116" s="333">
        <f t="shared" si="13"/>
        <v>299</v>
      </c>
      <c r="J116" s="292"/>
      <c r="K116" s="132">
        <f t="shared" si="10"/>
        <v>1</v>
      </c>
      <c r="L116" s="133">
        <f t="shared" si="11"/>
        <v>4.9833333333333334</v>
      </c>
      <c r="M116" s="293"/>
      <c r="N116" s="134"/>
    </row>
    <row r="117" spans="1:14" ht="16.5" customHeight="1" x14ac:dyDescent="0.25">
      <c r="A117" s="131">
        <v>43495</v>
      </c>
      <c r="B117" s="289">
        <v>0.33333333333333331</v>
      </c>
      <c r="C117" s="289">
        <v>0.58333333333333337</v>
      </c>
      <c r="D117" s="125">
        <f t="shared" si="12"/>
        <v>6</v>
      </c>
      <c r="E117" s="290">
        <v>0</v>
      </c>
      <c r="F117" s="290">
        <v>40</v>
      </c>
      <c r="G117" s="290">
        <v>0</v>
      </c>
      <c r="H117" s="290">
        <v>21</v>
      </c>
      <c r="I117" s="331">
        <f t="shared" si="13"/>
        <v>299</v>
      </c>
      <c r="J117" s="292"/>
      <c r="K117" s="132">
        <f t="shared" si="10"/>
        <v>1</v>
      </c>
      <c r="L117" s="133">
        <f t="shared" si="11"/>
        <v>4.9833333333333334</v>
      </c>
      <c r="M117" s="293"/>
      <c r="N117" s="134"/>
    </row>
    <row r="118" spans="1:14" ht="16.5" customHeight="1" x14ac:dyDescent="0.25">
      <c r="A118" s="118">
        <v>43496</v>
      </c>
      <c r="B118" s="289">
        <v>0.33333333333333331</v>
      </c>
      <c r="C118" s="289">
        <v>0.58333333333333337</v>
      </c>
      <c r="D118" s="135">
        <f t="shared" si="12"/>
        <v>6</v>
      </c>
      <c r="E118" s="290">
        <v>0</v>
      </c>
      <c r="F118" s="290">
        <v>40</v>
      </c>
      <c r="G118" s="290">
        <v>0</v>
      </c>
      <c r="H118" s="290">
        <v>21</v>
      </c>
      <c r="I118" s="333">
        <f t="shared" si="13"/>
        <v>299</v>
      </c>
      <c r="J118" s="292"/>
      <c r="K118" s="122">
        <f t="shared" si="10"/>
        <v>1</v>
      </c>
      <c r="L118" s="123">
        <f t="shared" si="11"/>
        <v>4.9833333333333334</v>
      </c>
      <c r="M118" s="293"/>
      <c r="N118" s="124"/>
    </row>
    <row r="119" spans="1:14" ht="16.5" customHeight="1" thickBot="1" x14ac:dyDescent="0.3">
      <c r="A119" s="140">
        <v>43497</v>
      </c>
      <c r="B119" s="294">
        <v>0.33333333333333331</v>
      </c>
      <c r="C119" s="294">
        <v>0.58333333333333337</v>
      </c>
      <c r="D119" s="141">
        <f t="shared" si="12"/>
        <v>6</v>
      </c>
      <c r="E119" s="295">
        <v>0</v>
      </c>
      <c r="F119" s="295">
        <v>40</v>
      </c>
      <c r="G119" s="295">
        <v>0</v>
      </c>
      <c r="H119" s="295">
        <v>21</v>
      </c>
      <c r="I119" s="334">
        <f t="shared" si="13"/>
        <v>299</v>
      </c>
      <c r="J119" s="297"/>
      <c r="K119" s="142">
        <f t="shared" si="10"/>
        <v>1</v>
      </c>
      <c r="L119" s="143">
        <f t="shared" si="11"/>
        <v>4.9833333333333334</v>
      </c>
      <c r="M119" s="298"/>
      <c r="N119" s="144"/>
    </row>
    <row r="120" spans="1:14" ht="16.5" customHeight="1" x14ac:dyDescent="0.25">
      <c r="A120" s="145">
        <v>43500</v>
      </c>
      <c r="B120" s="289">
        <v>0.33333333333333331</v>
      </c>
      <c r="C120" s="289">
        <v>0.58333333333333337</v>
      </c>
      <c r="D120" s="146">
        <f t="shared" si="12"/>
        <v>6</v>
      </c>
      <c r="E120" s="290">
        <v>0</v>
      </c>
      <c r="F120" s="290">
        <v>40</v>
      </c>
      <c r="G120" s="290">
        <v>0</v>
      </c>
      <c r="H120" s="290">
        <v>21</v>
      </c>
      <c r="I120" s="335">
        <f t="shared" si="13"/>
        <v>299</v>
      </c>
      <c r="J120" s="292"/>
      <c r="K120" s="147">
        <f t="shared" si="10"/>
        <v>1</v>
      </c>
      <c r="L120" s="148">
        <f t="shared" si="11"/>
        <v>4.9833333333333334</v>
      </c>
      <c r="M120" s="293"/>
      <c r="N120" s="149"/>
    </row>
    <row r="121" spans="1:14" ht="16.5" customHeight="1" x14ac:dyDescent="0.25">
      <c r="A121" s="145">
        <v>43501</v>
      </c>
      <c r="B121" s="289">
        <v>0.33333333333333331</v>
      </c>
      <c r="C121" s="289">
        <v>0.58333333333333337</v>
      </c>
      <c r="D121" s="146">
        <f t="shared" si="12"/>
        <v>6</v>
      </c>
      <c r="E121" s="290">
        <v>0</v>
      </c>
      <c r="F121" s="290">
        <v>40</v>
      </c>
      <c r="G121" s="290">
        <v>0</v>
      </c>
      <c r="H121" s="290">
        <v>21</v>
      </c>
      <c r="I121" s="335">
        <f t="shared" si="13"/>
        <v>299</v>
      </c>
      <c r="J121" s="292"/>
      <c r="K121" s="147">
        <f t="shared" si="10"/>
        <v>1</v>
      </c>
      <c r="L121" s="148">
        <f t="shared" si="11"/>
        <v>4.9833333333333334</v>
      </c>
      <c r="M121" s="293"/>
      <c r="N121" s="149"/>
    </row>
    <row r="122" spans="1:14" ht="16.5" customHeight="1" x14ac:dyDescent="0.25">
      <c r="A122" s="145">
        <v>43502</v>
      </c>
      <c r="B122" s="289">
        <v>0.33333333333333331</v>
      </c>
      <c r="C122" s="289">
        <v>0.58333333333333337</v>
      </c>
      <c r="D122" s="146">
        <f t="shared" si="12"/>
        <v>6</v>
      </c>
      <c r="E122" s="290">
        <v>0</v>
      </c>
      <c r="F122" s="290">
        <v>40</v>
      </c>
      <c r="G122" s="290">
        <v>0</v>
      </c>
      <c r="H122" s="290">
        <v>21</v>
      </c>
      <c r="I122" s="335">
        <f t="shared" si="13"/>
        <v>299</v>
      </c>
      <c r="J122" s="292"/>
      <c r="K122" s="147">
        <f t="shared" si="10"/>
        <v>1</v>
      </c>
      <c r="L122" s="148">
        <f t="shared" si="11"/>
        <v>4.9833333333333334</v>
      </c>
      <c r="M122" s="293"/>
      <c r="N122" s="149"/>
    </row>
    <row r="123" spans="1:14" ht="16.5" customHeight="1" x14ac:dyDescent="0.25">
      <c r="A123" s="145">
        <v>43503</v>
      </c>
      <c r="B123" s="289">
        <v>0.33333333333333331</v>
      </c>
      <c r="C123" s="289">
        <v>0.58333333333333337</v>
      </c>
      <c r="D123" s="146">
        <f t="shared" si="12"/>
        <v>6</v>
      </c>
      <c r="E123" s="290">
        <v>0</v>
      </c>
      <c r="F123" s="290">
        <v>40</v>
      </c>
      <c r="G123" s="290">
        <v>0</v>
      </c>
      <c r="H123" s="290">
        <v>21</v>
      </c>
      <c r="I123" s="335">
        <f t="shared" si="13"/>
        <v>299</v>
      </c>
      <c r="J123" s="292"/>
      <c r="K123" s="147">
        <f t="shared" si="10"/>
        <v>1</v>
      </c>
      <c r="L123" s="148">
        <f t="shared" si="11"/>
        <v>4.9833333333333334</v>
      </c>
      <c r="M123" s="293"/>
      <c r="N123" s="149"/>
    </row>
    <row r="124" spans="1:14" ht="16.5" customHeight="1" thickBot="1" x14ac:dyDescent="0.3">
      <c r="A124" s="140">
        <v>43504</v>
      </c>
      <c r="B124" s="294">
        <v>0.33333333333333331</v>
      </c>
      <c r="C124" s="294">
        <v>0.58333333333333337</v>
      </c>
      <c r="D124" s="141">
        <f t="shared" si="12"/>
        <v>6</v>
      </c>
      <c r="E124" s="295">
        <v>0</v>
      </c>
      <c r="F124" s="295">
        <v>40</v>
      </c>
      <c r="G124" s="295">
        <v>0</v>
      </c>
      <c r="H124" s="295">
        <v>21</v>
      </c>
      <c r="I124" s="334">
        <f t="shared" si="13"/>
        <v>299</v>
      </c>
      <c r="J124" s="297"/>
      <c r="K124" s="142">
        <f t="shared" si="10"/>
        <v>1</v>
      </c>
      <c r="L124" s="143">
        <f t="shared" si="11"/>
        <v>4.9833333333333334</v>
      </c>
      <c r="M124" s="298"/>
      <c r="N124" s="144"/>
    </row>
    <row r="125" spans="1:14" ht="16.5" customHeight="1" x14ac:dyDescent="0.25">
      <c r="A125" s="150">
        <v>43507</v>
      </c>
      <c r="B125" s="289">
        <v>0.33333333333333331</v>
      </c>
      <c r="C125" s="289">
        <v>0.58333333333333337</v>
      </c>
      <c r="D125" s="146">
        <f t="shared" si="12"/>
        <v>6</v>
      </c>
      <c r="E125" s="290">
        <v>0</v>
      </c>
      <c r="F125" s="290">
        <v>40</v>
      </c>
      <c r="G125" s="290">
        <v>0</v>
      </c>
      <c r="H125" s="290">
        <v>21</v>
      </c>
      <c r="I125" s="335">
        <f t="shared" si="13"/>
        <v>299</v>
      </c>
      <c r="J125" s="292"/>
      <c r="K125" s="151">
        <f t="shared" si="10"/>
        <v>1</v>
      </c>
      <c r="L125" s="152">
        <f t="shared" si="11"/>
        <v>4.9833333333333334</v>
      </c>
      <c r="M125" s="293"/>
      <c r="N125" s="153"/>
    </row>
    <row r="126" spans="1:14" ht="15" x14ac:dyDescent="0.25">
      <c r="A126" s="145">
        <v>43508</v>
      </c>
      <c r="B126" s="289">
        <v>0.33333333333333331</v>
      </c>
      <c r="C126" s="289">
        <v>0.58333333333333337</v>
      </c>
      <c r="D126" s="146">
        <f t="shared" si="12"/>
        <v>6</v>
      </c>
      <c r="E126" s="290">
        <v>0</v>
      </c>
      <c r="F126" s="290">
        <v>40</v>
      </c>
      <c r="G126" s="290">
        <v>0</v>
      </c>
      <c r="H126" s="290">
        <v>21</v>
      </c>
      <c r="I126" s="335">
        <f t="shared" si="13"/>
        <v>299</v>
      </c>
      <c r="J126" s="292"/>
      <c r="K126" s="147">
        <f t="shared" si="10"/>
        <v>1</v>
      </c>
      <c r="L126" s="148">
        <f t="shared" si="11"/>
        <v>4.9833333333333334</v>
      </c>
      <c r="M126" s="293"/>
      <c r="N126" s="149"/>
    </row>
    <row r="127" spans="1:14" ht="15" x14ac:dyDescent="0.25">
      <c r="A127" s="145">
        <v>43509</v>
      </c>
      <c r="B127" s="289">
        <v>0.33333333333333331</v>
      </c>
      <c r="C127" s="289">
        <v>0.58333333333333337</v>
      </c>
      <c r="D127" s="146">
        <f t="shared" si="12"/>
        <v>6</v>
      </c>
      <c r="E127" s="290">
        <v>0</v>
      </c>
      <c r="F127" s="290">
        <v>40</v>
      </c>
      <c r="G127" s="290">
        <v>0</v>
      </c>
      <c r="H127" s="290">
        <v>21</v>
      </c>
      <c r="I127" s="335">
        <f t="shared" si="13"/>
        <v>299</v>
      </c>
      <c r="J127" s="292"/>
      <c r="K127" s="147">
        <f t="shared" si="10"/>
        <v>1</v>
      </c>
      <c r="L127" s="148">
        <f t="shared" si="11"/>
        <v>4.9833333333333334</v>
      </c>
      <c r="M127" s="293"/>
      <c r="N127" s="149"/>
    </row>
    <row r="128" spans="1:14" ht="16.5" customHeight="1" x14ac:dyDescent="0.25">
      <c r="A128" s="145">
        <v>43510</v>
      </c>
      <c r="B128" s="289">
        <v>0.33333333333333331</v>
      </c>
      <c r="C128" s="289">
        <v>0.58333333333333337</v>
      </c>
      <c r="D128" s="146">
        <f t="shared" si="12"/>
        <v>6</v>
      </c>
      <c r="E128" s="290">
        <v>0</v>
      </c>
      <c r="F128" s="290">
        <v>40</v>
      </c>
      <c r="G128" s="290">
        <v>0</v>
      </c>
      <c r="H128" s="290">
        <v>21</v>
      </c>
      <c r="I128" s="335">
        <f t="shared" si="13"/>
        <v>299</v>
      </c>
      <c r="J128" s="292"/>
      <c r="K128" s="147">
        <f t="shared" si="10"/>
        <v>1</v>
      </c>
      <c r="L128" s="148">
        <f t="shared" si="11"/>
        <v>4.9833333333333334</v>
      </c>
      <c r="M128" s="293"/>
      <c r="N128" s="149"/>
    </row>
    <row r="129" spans="1:14" ht="16.5" customHeight="1" thickBot="1" x14ac:dyDescent="0.3">
      <c r="A129" s="336">
        <v>43511</v>
      </c>
      <c r="B129" s="337"/>
      <c r="C129" s="337"/>
      <c r="D129" s="338">
        <f t="shared" si="12"/>
        <v>0</v>
      </c>
      <c r="E129" s="339"/>
      <c r="F129" s="339"/>
      <c r="G129" s="339"/>
      <c r="H129" s="339"/>
      <c r="I129" s="340">
        <f t="shared" si="13"/>
        <v>0</v>
      </c>
      <c r="J129" s="377" t="s">
        <v>52</v>
      </c>
      <c r="K129" s="341">
        <f t="shared" si="10"/>
        <v>0</v>
      </c>
      <c r="L129" s="342">
        <f t="shared" si="11"/>
        <v>0</v>
      </c>
      <c r="M129" s="343"/>
      <c r="N129" s="269"/>
    </row>
    <row r="130" spans="1:14" ht="15" x14ac:dyDescent="0.25">
      <c r="A130" s="344">
        <v>43514</v>
      </c>
      <c r="B130" s="345" t="s">
        <v>45</v>
      </c>
      <c r="C130" s="345"/>
      <c r="D130" s="345"/>
      <c r="E130" s="345"/>
      <c r="F130" s="345"/>
      <c r="G130" s="345"/>
      <c r="H130" s="345"/>
      <c r="I130" s="345">
        <f t="shared" si="13"/>
        <v>0</v>
      </c>
      <c r="J130" s="312" t="s">
        <v>44</v>
      </c>
      <c r="K130" s="154">
        <f t="shared" si="10"/>
        <v>0</v>
      </c>
      <c r="L130" s="155">
        <f t="shared" si="11"/>
        <v>0</v>
      </c>
      <c r="M130" s="313"/>
      <c r="N130" s="266"/>
    </row>
    <row r="131" spans="1:14" ht="16.5" customHeight="1" x14ac:dyDescent="0.25">
      <c r="A131" s="346">
        <v>43515</v>
      </c>
      <c r="B131" s="347" t="s">
        <v>45</v>
      </c>
      <c r="C131" s="347"/>
      <c r="D131" s="347"/>
      <c r="E131" s="347"/>
      <c r="F131" s="347"/>
      <c r="G131" s="347"/>
      <c r="H131" s="347"/>
      <c r="I131" s="347">
        <f t="shared" si="13"/>
        <v>0</v>
      </c>
      <c r="J131" s="292" t="s">
        <v>44</v>
      </c>
      <c r="K131" s="147">
        <f t="shared" si="10"/>
        <v>0</v>
      </c>
      <c r="L131" s="148">
        <f t="shared" si="11"/>
        <v>0</v>
      </c>
      <c r="M131" s="293"/>
      <c r="N131" s="267"/>
    </row>
    <row r="132" spans="1:14" ht="16.5" customHeight="1" x14ac:dyDescent="0.25">
      <c r="A132" s="346">
        <v>43516</v>
      </c>
      <c r="B132" s="347" t="s">
        <v>45</v>
      </c>
      <c r="C132" s="347"/>
      <c r="D132" s="347"/>
      <c r="E132" s="347"/>
      <c r="F132" s="347"/>
      <c r="G132" s="347"/>
      <c r="H132" s="347"/>
      <c r="I132" s="347">
        <f t="shared" si="13"/>
        <v>0</v>
      </c>
      <c r="J132" s="315" t="s">
        <v>44</v>
      </c>
      <c r="K132" s="147">
        <f t="shared" si="10"/>
        <v>0</v>
      </c>
      <c r="L132" s="148">
        <f t="shared" si="11"/>
        <v>0</v>
      </c>
      <c r="M132" s="316"/>
      <c r="N132" s="267"/>
    </row>
    <row r="133" spans="1:14" ht="16.5" customHeight="1" x14ac:dyDescent="0.25">
      <c r="A133" s="346">
        <v>43517</v>
      </c>
      <c r="B133" s="347" t="s">
        <v>45</v>
      </c>
      <c r="C133" s="347"/>
      <c r="D133" s="347"/>
      <c r="E133" s="347"/>
      <c r="F133" s="347"/>
      <c r="G133" s="347"/>
      <c r="H133" s="347"/>
      <c r="I133" s="347">
        <f t="shared" si="13"/>
        <v>0</v>
      </c>
      <c r="J133" s="315" t="s">
        <v>44</v>
      </c>
      <c r="K133" s="147">
        <f t="shared" si="10"/>
        <v>0</v>
      </c>
      <c r="L133" s="148">
        <f t="shared" si="11"/>
        <v>0</v>
      </c>
      <c r="M133" s="316"/>
      <c r="N133" s="267"/>
    </row>
    <row r="134" spans="1:14" ht="16.5" customHeight="1" thickBot="1" x14ac:dyDescent="0.3">
      <c r="A134" s="348">
        <v>43518</v>
      </c>
      <c r="B134" s="349" t="s">
        <v>45</v>
      </c>
      <c r="C134" s="349"/>
      <c r="D134" s="349"/>
      <c r="E134" s="349"/>
      <c r="F134" s="349"/>
      <c r="G134" s="349"/>
      <c r="H134" s="349"/>
      <c r="I134" s="349">
        <f t="shared" si="13"/>
        <v>0</v>
      </c>
      <c r="J134" s="350" t="s">
        <v>44</v>
      </c>
      <c r="K134" s="142">
        <f t="shared" si="10"/>
        <v>0</v>
      </c>
      <c r="L134" s="143">
        <f t="shared" si="11"/>
        <v>0</v>
      </c>
      <c r="M134" s="329"/>
      <c r="N134" s="268"/>
    </row>
    <row r="135" spans="1:14" ht="16.5" customHeight="1" x14ac:dyDescent="0.25">
      <c r="A135" s="150">
        <v>43521</v>
      </c>
      <c r="B135" s="318">
        <v>0.33333333333333331</v>
      </c>
      <c r="C135" s="318">
        <v>0.58333333333333337</v>
      </c>
      <c r="D135" s="351">
        <f t="shared" ref="D135:D169" si="14">MAX((INT((C135-B135)*1440)/60),0)</f>
        <v>6</v>
      </c>
      <c r="E135" s="320">
        <v>0</v>
      </c>
      <c r="F135" s="320">
        <v>40</v>
      </c>
      <c r="G135" s="320">
        <v>0</v>
      </c>
      <c r="H135" s="320">
        <v>21</v>
      </c>
      <c r="I135" s="352">
        <f t="shared" si="13"/>
        <v>299</v>
      </c>
      <c r="J135" s="378"/>
      <c r="K135" s="151">
        <f t="shared" si="10"/>
        <v>1</v>
      </c>
      <c r="L135" s="152">
        <f t="shared" si="11"/>
        <v>4.9833333333333334</v>
      </c>
      <c r="M135" s="322"/>
      <c r="N135" s="153"/>
    </row>
    <row r="136" spans="1:14" ht="16.5" customHeight="1" x14ac:dyDescent="0.25">
      <c r="A136" s="145">
        <v>43522</v>
      </c>
      <c r="B136" s="289">
        <v>0.33333333333333331</v>
      </c>
      <c r="C136" s="289">
        <v>0.58333333333333337</v>
      </c>
      <c r="D136" s="146">
        <f t="shared" si="14"/>
        <v>6</v>
      </c>
      <c r="E136" s="290">
        <v>0</v>
      </c>
      <c r="F136" s="290">
        <v>40</v>
      </c>
      <c r="G136" s="290">
        <v>0</v>
      </c>
      <c r="H136" s="290">
        <v>21</v>
      </c>
      <c r="I136" s="335">
        <f t="shared" si="13"/>
        <v>299</v>
      </c>
      <c r="J136" s="292"/>
      <c r="K136" s="147">
        <f t="shared" si="10"/>
        <v>1</v>
      </c>
      <c r="L136" s="148">
        <f t="shared" si="11"/>
        <v>4.9833333333333334</v>
      </c>
      <c r="M136" s="293"/>
      <c r="N136" s="149"/>
    </row>
    <row r="137" spans="1:14" ht="16.5" customHeight="1" x14ac:dyDescent="0.25">
      <c r="A137" s="145">
        <v>43523</v>
      </c>
      <c r="B137" s="289">
        <v>0.33333333333333331</v>
      </c>
      <c r="C137" s="289">
        <v>0.58333333333333337</v>
      </c>
      <c r="D137" s="146">
        <f t="shared" si="14"/>
        <v>6</v>
      </c>
      <c r="E137" s="290">
        <v>0</v>
      </c>
      <c r="F137" s="290">
        <v>40</v>
      </c>
      <c r="G137" s="290">
        <v>0</v>
      </c>
      <c r="H137" s="290">
        <v>21</v>
      </c>
      <c r="I137" s="335">
        <f t="shared" si="13"/>
        <v>299</v>
      </c>
      <c r="J137" s="292"/>
      <c r="K137" s="147">
        <f t="shared" si="10"/>
        <v>1</v>
      </c>
      <c r="L137" s="148">
        <f t="shared" si="11"/>
        <v>4.9833333333333334</v>
      </c>
      <c r="M137" s="293"/>
      <c r="N137" s="149"/>
    </row>
    <row r="138" spans="1:14" ht="16.5" customHeight="1" x14ac:dyDescent="0.25">
      <c r="A138" s="145">
        <v>43524</v>
      </c>
      <c r="B138" s="289">
        <v>0.33333333333333331</v>
      </c>
      <c r="C138" s="289">
        <v>0.58333333333333337</v>
      </c>
      <c r="D138" s="146">
        <f t="shared" si="14"/>
        <v>6</v>
      </c>
      <c r="E138" s="290">
        <v>0</v>
      </c>
      <c r="F138" s="290">
        <v>40</v>
      </c>
      <c r="G138" s="290">
        <v>0</v>
      </c>
      <c r="H138" s="290">
        <v>21</v>
      </c>
      <c r="I138" s="335">
        <f t="shared" si="13"/>
        <v>299</v>
      </c>
      <c r="J138" s="292"/>
      <c r="K138" s="147">
        <f t="shared" ref="K138:K201" si="15">IF(I138+M138&gt;0,1,0)</f>
        <v>1</v>
      </c>
      <c r="L138" s="148">
        <f t="shared" si="11"/>
        <v>4.9833333333333334</v>
      </c>
      <c r="M138" s="293"/>
      <c r="N138" s="149"/>
    </row>
    <row r="139" spans="1:14" ht="16.5" customHeight="1" thickBot="1" x14ac:dyDescent="0.3">
      <c r="A139" s="140">
        <v>43525</v>
      </c>
      <c r="B139" s="294">
        <v>0.33333333333333331</v>
      </c>
      <c r="C139" s="294">
        <v>0.58333333333333337</v>
      </c>
      <c r="D139" s="141">
        <f t="shared" si="14"/>
        <v>6</v>
      </c>
      <c r="E139" s="295">
        <v>0</v>
      </c>
      <c r="F139" s="295">
        <v>40</v>
      </c>
      <c r="G139" s="295">
        <v>0</v>
      </c>
      <c r="H139" s="295">
        <v>21</v>
      </c>
      <c r="I139" s="334">
        <f t="shared" si="13"/>
        <v>299</v>
      </c>
      <c r="J139" s="297"/>
      <c r="K139" s="142">
        <f t="shared" si="15"/>
        <v>1</v>
      </c>
      <c r="L139" s="143">
        <f t="shared" si="11"/>
        <v>4.9833333333333334</v>
      </c>
      <c r="M139" s="298"/>
      <c r="N139" s="144"/>
    </row>
    <row r="140" spans="1:14" ht="16.5" customHeight="1" x14ac:dyDescent="0.25">
      <c r="A140" s="156">
        <v>43528</v>
      </c>
      <c r="B140" s="289">
        <v>0.33333333333333331</v>
      </c>
      <c r="C140" s="289">
        <v>0.58333333333333337</v>
      </c>
      <c r="D140" s="157">
        <f t="shared" si="14"/>
        <v>6</v>
      </c>
      <c r="E140" s="290">
        <v>0</v>
      </c>
      <c r="F140" s="290">
        <v>40</v>
      </c>
      <c r="G140" s="290">
        <v>0</v>
      </c>
      <c r="H140" s="290">
        <v>21</v>
      </c>
      <c r="I140" s="353">
        <f t="shared" si="13"/>
        <v>299</v>
      </c>
      <c r="J140" s="292"/>
      <c r="K140" s="158">
        <f t="shared" si="15"/>
        <v>1</v>
      </c>
      <c r="L140" s="159">
        <f t="shared" si="11"/>
        <v>4.9833333333333334</v>
      </c>
      <c r="M140" s="293"/>
      <c r="N140" s="160"/>
    </row>
    <row r="141" spans="1:14" ht="16.5" customHeight="1" x14ac:dyDescent="0.25">
      <c r="A141" s="156">
        <v>43529</v>
      </c>
      <c r="B141" s="289">
        <v>0.33333333333333331</v>
      </c>
      <c r="C141" s="289">
        <v>0.58333333333333337</v>
      </c>
      <c r="D141" s="157">
        <f t="shared" si="14"/>
        <v>6</v>
      </c>
      <c r="E141" s="290">
        <v>0</v>
      </c>
      <c r="F141" s="290">
        <v>40</v>
      </c>
      <c r="G141" s="290">
        <v>0</v>
      </c>
      <c r="H141" s="290">
        <v>21</v>
      </c>
      <c r="I141" s="353">
        <f t="shared" si="13"/>
        <v>299</v>
      </c>
      <c r="J141" s="292"/>
      <c r="K141" s="158">
        <f t="shared" si="15"/>
        <v>1</v>
      </c>
      <c r="L141" s="159">
        <f t="shared" si="11"/>
        <v>4.9833333333333334</v>
      </c>
      <c r="M141" s="293"/>
      <c r="N141" s="160"/>
    </row>
    <row r="142" spans="1:14" ht="16.5" customHeight="1" x14ac:dyDescent="0.25">
      <c r="A142" s="156">
        <v>43530</v>
      </c>
      <c r="B142" s="289">
        <v>0.33333333333333331</v>
      </c>
      <c r="C142" s="289">
        <v>0.58333333333333337</v>
      </c>
      <c r="D142" s="157">
        <f t="shared" si="14"/>
        <v>6</v>
      </c>
      <c r="E142" s="290">
        <v>0</v>
      </c>
      <c r="F142" s="290">
        <v>40</v>
      </c>
      <c r="G142" s="290">
        <v>0</v>
      </c>
      <c r="H142" s="290">
        <v>21</v>
      </c>
      <c r="I142" s="353">
        <f t="shared" si="13"/>
        <v>299</v>
      </c>
      <c r="J142" s="292"/>
      <c r="K142" s="158">
        <f t="shared" si="15"/>
        <v>1</v>
      </c>
      <c r="L142" s="159">
        <f t="shared" ref="L142:L205" si="16">I142/60</f>
        <v>4.9833333333333334</v>
      </c>
      <c r="M142" s="293"/>
      <c r="N142" s="160"/>
    </row>
    <row r="143" spans="1:14" ht="16.5" customHeight="1" x14ac:dyDescent="0.25">
      <c r="A143" s="156">
        <v>43531</v>
      </c>
      <c r="B143" s="289">
        <v>0.33333333333333331</v>
      </c>
      <c r="C143" s="289">
        <v>0.58333333333333337</v>
      </c>
      <c r="D143" s="157">
        <f t="shared" si="14"/>
        <v>6</v>
      </c>
      <c r="E143" s="290">
        <v>0</v>
      </c>
      <c r="F143" s="290">
        <v>40</v>
      </c>
      <c r="G143" s="290">
        <v>0</v>
      </c>
      <c r="H143" s="290">
        <v>21</v>
      </c>
      <c r="I143" s="353">
        <f t="shared" si="13"/>
        <v>299</v>
      </c>
      <c r="J143" s="292"/>
      <c r="K143" s="158">
        <f t="shared" si="15"/>
        <v>1</v>
      </c>
      <c r="L143" s="159">
        <f t="shared" si="16"/>
        <v>4.9833333333333334</v>
      </c>
      <c r="M143" s="293"/>
      <c r="N143" s="160"/>
    </row>
    <row r="144" spans="1:14" ht="16.5" customHeight="1" thickBot="1" x14ac:dyDescent="0.3">
      <c r="A144" s="161">
        <v>43532</v>
      </c>
      <c r="B144" s="294">
        <v>0.33333333333333331</v>
      </c>
      <c r="C144" s="294">
        <v>0.58333333333333337</v>
      </c>
      <c r="D144" s="162">
        <f t="shared" si="14"/>
        <v>6</v>
      </c>
      <c r="E144" s="295">
        <v>0</v>
      </c>
      <c r="F144" s="295">
        <v>40</v>
      </c>
      <c r="G144" s="295">
        <v>0</v>
      </c>
      <c r="H144" s="295">
        <v>21</v>
      </c>
      <c r="I144" s="354">
        <f t="shared" si="13"/>
        <v>299</v>
      </c>
      <c r="J144" s="297"/>
      <c r="K144" s="163">
        <f t="shared" si="15"/>
        <v>1</v>
      </c>
      <c r="L144" s="164">
        <f t="shared" si="16"/>
        <v>4.9833333333333334</v>
      </c>
      <c r="M144" s="298"/>
      <c r="N144" s="165"/>
    </row>
    <row r="145" spans="1:14" ht="16.5" customHeight="1" x14ac:dyDescent="0.25">
      <c r="A145" s="166">
        <v>43535</v>
      </c>
      <c r="B145" s="289">
        <v>0.33333333333333331</v>
      </c>
      <c r="C145" s="289">
        <v>0.58333333333333337</v>
      </c>
      <c r="D145" s="157">
        <f t="shared" si="14"/>
        <v>6</v>
      </c>
      <c r="E145" s="290">
        <v>0</v>
      </c>
      <c r="F145" s="290">
        <v>40</v>
      </c>
      <c r="G145" s="290">
        <v>0</v>
      </c>
      <c r="H145" s="290">
        <v>21</v>
      </c>
      <c r="I145" s="353">
        <f t="shared" si="13"/>
        <v>299</v>
      </c>
      <c r="J145" s="292"/>
      <c r="K145" s="167">
        <f t="shared" si="15"/>
        <v>1</v>
      </c>
      <c r="L145" s="168">
        <f t="shared" si="16"/>
        <v>4.9833333333333334</v>
      </c>
      <c r="M145" s="293"/>
      <c r="N145" s="169"/>
    </row>
    <row r="146" spans="1:14" ht="16.5" customHeight="1" x14ac:dyDescent="0.25">
      <c r="A146" s="156">
        <v>43536</v>
      </c>
      <c r="B146" s="289">
        <v>0.33333333333333331</v>
      </c>
      <c r="C146" s="289">
        <v>0.58333333333333337</v>
      </c>
      <c r="D146" s="157">
        <f t="shared" si="14"/>
        <v>6</v>
      </c>
      <c r="E146" s="290">
        <v>0</v>
      </c>
      <c r="F146" s="290">
        <v>40</v>
      </c>
      <c r="G146" s="290">
        <v>0</v>
      </c>
      <c r="H146" s="290">
        <v>21</v>
      </c>
      <c r="I146" s="353">
        <f t="shared" si="13"/>
        <v>299</v>
      </c>
      <c r="J146" s="292"/>
      <c r="K146" s="158">
        <f t="shared" si="15"/>
        <v>1</v>
      </c>
      <c r="L146" s="159">
        <f t="shared" si="16"/>
        <v>4.9833333333333334</v>
      </c>
      <c r="M146" s="293"/>
      <c r="N146" s="160"/>
    </row>
    <row r="147" spans="1:14" ht="16.5" customHeight="1" x14ac:dyDescent="0.25">
      <c r="A147" s="156">
        <v>43537</v>
      </c>
      <c r="B147" s="289">
        <v>0.33333333333333331</v>
      </c>
      <c r="C147" s="289">
        <v>0.58333333333333337</v>
      </c>
      <c r="D147" s="157">
        <f t="shared" si="14"/>
        <v>6</v>
      </c>
      <c r="E147" s="290">
        <v>0</v>
      </c>
      <c r="F147" s="290">
        <v>40</v>
      </c>
      <c r="G147" s="290">
        <v>0</v>
      </c>
      <c r="H147" s="290">
        <v>21</v>
      </c>
      <c r="I147" s="353">
        <f t="shared" si="13"/>
        <v>299</v>
      </c>
      <c r="J147" s="292"/>
      <c r="K147" s="158">
        <f t="shared" si="15"/>
        <v>1</v>
      </c>
      <c r="L147" s="159">
        <f t="shared" si="16"/>
        <v>4.9833333333333334</v>
      </c>
      <c r="M147" s="293"/>
      <c r="N147" s="160"/>
    </row>
    <row r="148" spans="1:14" ht="16.5" customHeight="1" x14ac:dyDescent="0.25">
      <c r="A148" s="156">
        <v>43538</v>
      </c>
      <c r="B148" s="289">
        <v>0.33333333333333331</v>
      </c>
      <c r="C148" s="289">
        <v>0.58333333333333337</v>
      </c>
      <c r="D148" s="157">
        <f t="shared" si="14"/>
        <v>6</v>
      </c>
      <c r="E148" s="290">
        <v>0</v>
      </c>
      <c r="F148" s="290">
        <v>40</v>
      </c>
      <c r="G148" s="290">
        <v>0</v>
      </c>
      <c r="H148" s="290">
        <v>21</v>
      </c>
      <c r="I148" s="353">
        <f t="shared" si="13"/>
        <v>299</v>
      </c>
      <c r="J148" s="292"/>
      <c r="K148" s="158">
        <f t="shared" si="15"/>
        <v>1</v>
      </c>
      <c r="L148" s="159">
        <f t="shared" si="16"/>
        <v>4.9833333333333334</v>
      </c>
      <c r="M148" s="293"/>
      <c r="N148" s="160"/>
    </row>
    <row r="149" spans="1:14" ht="16.5" customHeight="1" thickBot="1" x14ac:dyDescent="0.3">
      <c r="A149" s="161">
        <v>43539</v>
      </c>
      <c r="B149" s="294">
        <v>0.33333333333333331</v>
      </c>
      <c r="C149" s="294">
        <v>0.58333333333333337</v>
      </c>
      <c r="D149" s="162">
        <f t="shared" si="14"/>
        <v>6</v>
      </c>
      <c r="E149" s="295">
        <v>0</v>
      </c>
      <c r="F149" s="295">
        <v>40</v>
      </c>
      <c r="G149" s="295">
        <v>0</v>
      </c>
      <c r="H149" s="295">
        <v>21</v>
      </c>
      <c r="I149" s="354">
        <f t="shared" si="13"/>
        <v>299</v>
      </c>
      <c r="J149" s="297"/>
      <c r="K149" s="163">
        <f t="shared" si="15"/>
        <v>1</v>
      </c>
      <c r="L149" s="164">
        <f t="shared" si="16"/>
        <v>4.9833333333333334</v>
      </c>
      <c r="M149" s="298"/>
      <c r="N149" s="165"/>
    </row>
    <row r="150" spans="1:14" ht="16.5" customHeight="1" x14ac:dyDescent="0.25">
      <c r="A150" s="166">
        <v>43542</v>
      </c>
      <c r="B150" s="289">
        <v>0.33333333333333331</v>
      </c>
      <c r="C150" s="289">
        <v>0.58333333333333337</v>
      </c>
      <c r="D150" s="157">
        <f t="shared" si="14"/>
        <v>6</v>
      </c>
      <c r="E150" s="290">
        <v>0</v>
      </c>
      <c r="F150" s="290">
        <v>40</v>
      </c>
      <c r="G150" s="290">
        <v>0</v>
      </c>
      <c r="H150" s="290">
        <v>21</v>
      </c>
      <c r="I150" s="353">
        <f t="shared" si="13"/>
        <v>299</v>
      </c>
      <c r="J150" s="292"/>
      <c r="K150" s="167">
        <f t="shared" si="15"/>
        <v>1</v>
      </c>
      <c r="L150" s="168">
        <f t="shared" si="16"/>
        <v>4.9833333333333334</v>
      </c>
      <c r="M150" s="293"/>
      <c r="N150" s="169"/>
    </row>
    <row r="151" spans="1:14" ht="16.5" customHeight="1" x14ac:dyDescent="0.25">
      <c r="A151" s="156">
        <v>43543</v>
      </c>
      <c r="B151" s="289">
        <v>0.33333333333333331</v>
      </c>
      <c r="C151" s="289">
        <v>0.58333333333333337</v>
      </c>
      <c r="D151" s="157">
        <f t="shared" si="14"/>
        <v>6</v>
      </c>
      <c r="E151" s="290">
        <v>0</v>
      </c>
      <c r="F151" s="290">
        <v>40</v>
      </c>
      <c r="G151" s="290">
        <v>0</v>
      </c>
      <c r="H151" s="290">
        <v>21</v>
      </c>
      <c r="I151" s="353">
        <f t="shared" si="13"/>
        <v>299</v>
      </c>
      <c r="J151" s="292"/>
      <c r="K151" s="158">
        <f t="shared" si="15"/>
        <v>1</v>
      </c>
      <c r="L151" s="159">
        <f t="shared" si="16"/>
        <v>4.9833333333333334</v>
      </c>
      <c r="M151" s="293"/>
      <c r="N151" s="160"/>
    </row>
    <row r="152" spans="1:14" ht="16.5" customHeight="1" x14ac:dyDescent="0.25">
      <c r="A152" s="156">
        <v>43544</v>
      </c>
      <c r="B152" s="289">
        <v>0.33333333333333331</v>
      </c>
      <c r="C152" s="289">
        <v>0.58333333333333337</v>
      </c>
      <c r="D152" s="157">
        <f t="shared" si="14"/>
        <v>6</v>
      </c>
      <c r="E152" s="290">
        <v>0</v>
      </c>
      <c r="F152" s="290">
        <v>40</v>
      </c>
      <c r="G152" s="290">
        <v>0</v>
      </c>
      <c r="H152" s="290">
        <v>21</v>
      </c>
      <c r="I152" s="353">
        <f t="shared" si="13"/>
        <v>299</v>
      </c>
      <c r="J152" s="292"/>
      <c r="K152" s="158">
        <f t="shared" si="15"/>
        <v>1</v>
      </c>
      <c r="L152" s="159">
        <f t="shared" si="16"/>
        <v>4.9833333333333334</v>
      </c>
      <c r="M152" s="293"/>
      <c r="N152" s="160"/>
    </row>
    <row r="153" spans="1:14" ht="16.5" customHeight="1" x14ac:dyDescent="0.25">
      <c r="A153" s="156">
        <v>43545</v>
      </c>
      <c r="B153" s="289">
        <v>0.33333333333333331</v>
      </c>
      <c r="C153" s="289">
        <v>0.58333333333333337</v>
      </c>
      <c r="D153" s="157">
        <f t="shared" si="14"/>
        <v>6</v>
      </c>
      <c r="E153" s="290">
        <v>0</v>
      </c>
      <c r="F153" s="290">
        <v>40</v>
      </c>
      <c r="G153" s="290">
        <v>0</v>
      </c>
      <c r="H153" s="290">
        <v>21</v>
      </c>
      <c r="I153" s="353">
        <f t="shared" si="13"/>
        <v>299</v>
      </c>
      <c r="J153" s="292"/>
      <c r="K153" s="158">
        <f t="shared" si="15"/>
        <v>1</v>
      </c>
      <c r="L153" s="159">
        <f t="shared" si="16"/>
        <v>4.9833333333333334</v>
      </c>
      <c r="M153" s="293"/>
      <c r="N153" s="160"/>
    </row>
    <row r="154" spans="1:14" ht="16.5" customHeight="1" thickBot="1" x14ac:dyDescent="0.3">
      <c r="A154" s="161">
        <v>43546</v>
      </c>
      <c r="B154" s="294"/>
      <c r="C154" s="294"/>
      <c r="D154" s="162">
        <f t="shared" si="14"/>
        <v>0</v>
      </c>
      <c r="E154" s="295"/>
      <c r="F154" s="295"/>
      <c r="G154" s="295"/>
      <c r="H154" s="295"/>
      <c r="I154" s="354">
        <f t="shared" si="13"/>
        <v>0</v>
      </c>
      <c r="J154" s="297"/>
      <c r="K154" s="163">
        <f t="shared" si="15"/>
        <v>1</v>
      </c>
      <c r="L154" s="164">
        <f t="shared" si="16"/>
        <v>0</v>
      </c>
      <c r="M154" s="298">
        <v>5.5</v>
      </c>
      <c r="N154" s="165"/>
    </row>
    <row r="155" spans="1:14" ht="16.5" customHeight="1" x14ac:dyDescent="0.25">
      <c r="A155" s="170">
        <v>43549</v>
      </c>
      <c r="B155" s="289">
        <v>0.33333333333333331</v>
      </c>
      <c r="C155" s="289">
        <v>0.58333333333333337</v>
      </c>
      <c r="D155" s="157">
        <f t="shared" si="14"/>
        <v>6</v>
      </c>
      <c r="E155" s="290">
        <v>0</v>
      </c>
      <c r="F155" s="290">
        <v>40</v>
      </c>
      <c r="G155" s="290">
        <v>0</v>
      </c>
      <c r="H155" s="290">
        <v>21</v>
      </c>
      <c r="I155" s="353">
        <f t="shared" si="13"/>
        <v>299</v>
      </c>
      <c r="J155" s="292"/>
      <c r="K155" s="171">
        <f t="shared" si="15"/>
        <v>1</v>
      </c>
      <c r="L155" s="172">
        <f t="shared" si="16"/>
        <v>4.9833333333333334</v>
      </c>
      <c r="M155" s="293"/>
      <c r="N155" s="173"/>
    </row>
    <row r="156" spans="1:14" ht="16.5" customHeight="1" x14ac:dyDescent="0.25">
      <c r="A156" s="156">
        <v>43550</v>
      </c>
      <c r="B156" s="289">
        <v>0.33333333333333331</v>
      </c>
      <c r="C156" s="289">
        <v>0.58333333333333337</v>
      </c>
      <c r="D156" s="157">
        <f t="shared" si="14"/>
        <v>6</v>
      </c>
      <c r="E156" s="290">
        <v>0</v>
      </c>
      <c r="F156" s="290">
        <v>40</v>
      </c>
      <c r="G156" s="290">
        <v>0</v>
      </c>
      <c r="H156" s="290">
        <v>21</v>
      </c>
      <c r="I156" s="353">
        <f t="shared" si="13"/>
        <v>299</v>
      </c>
      <c r="J156" s="292"/>
      <c r="K156" s="158">
        <f t="shared" si="15"/>
        <v>1</v>
      </c>
      <c r="L156" s="159">
        <f t="shared" si="16"/>
        <v>4.9833333333333334</v>
      </c>
      <c r="M156" s="293"/>
      <c r="N156" s="160"/>
    </row>
    <row r="157" spans="1:14" ht="16.5" customHeight="1" x14ac:dyDescent="0.25">
      <c r="A157" s="156">
        <v>43551</v>
      </c>
      <c r="B157" s="289">
        <v>0.33333333333333331</v>
      </c>
      <c r="C157" s="289">
        <v>0.58333333333333337</v>
      </c>
      <c r="D157" s="157">
        <f t="shared" si="14"/>
        <v>6</v>
      </c>
      <c r="E157" s="290">
        <v>0</v>
      </c>
      <c r="F157" s="290">
        <v>40</v>
      </c>
      <c r="G157" s="290">
        <v>0</v>
      </c>
      <c r="H157" s="290">
        <v>21</v>
      </c>
      <c r="I157" s="353">
        <f t="shared" si="13"/>
        <v>299</v>
      </c>
      <c r="J157" s="292"/>
      <c r="K157" s="158">
        <f t="shared" si="15"/>
        <v>1</v>
      </c>
      <c r="L157" s="159">
        <f t="shared" si="16"/>
        <v>4.9833333333333334</v>
      </c>
      <c r="M157" s="293"/>
      <c r="N157" s="160"/>
    </row>
    <row r="158" spans="1:14" ht="16.5" customHeight="1" x14ac:dyDescent="0.25">
      <c r="A158" s="156">
        <v>43552</v>
      </c>
      <c r="B158" s="289">
        <v>0.33333333333333331</v>
      </c>
      <c r="C158" s="289">
        <v>0.58333333333333337</v>
      </c>
      <c r="D158" s="157">
        <f t="shared" si="14"/>
        <v>6</v>
      </c>
      <c r="E158" s="290">
        <v>0</v>
      </c>
      <c r="F158" s="290">
        <v>40</v>
      </c>
      <c r="G158" s="290">
        <v>0</v>
      </c>
      <c r="H158" s="290">
        <v>21</v>
      </c>
      <c r="I158" s="353">
        <f t="shared" si="13"/>
        <v>299</v>
      </c>
      <c r="J158" s="292"/>
      <c r="K158" s="158">
        <f t="shared" si="15"/>
        <v>1</v>
      </c>
      <c r="L158" s="159">
        <f t="shared" si="16"/>
        <v>4.9833333333333334</v>
      </c>
      <c r="M158" s="293"/>
      <c r="N158" s="160"/>
    </row>
    <row r="159" spans="1:14" ht="16.5" customHeight="1" thickBot="1" x14ac:dyDescent="0.3">
      <c r="A159" s="161">
        <v>43553</v>
      </c>
      <c r="B159" s="294">
        <v>0.33333333333333331</v>
      </c>
      <c r="C159" s="294">
        <v>0.58333333333333337</v>
      </c>
      <c r="D159" s="162">
        <f t="shared" si="14"/>
        <v>6</v>
      </c>
      <c r="E159" s="295">
        <v>0</v>
      </c>
      <c r="F159" s="295">
        <v>40</v>
      </c>
      <c r="G159" s="295">
        <v>0</v>
      </c>
      <c r="H159" s="295">
        <v>21</v>
      </c>
      <c r="I159" s="354">
        <f t="shared" si="13"/>
        <v>299</v>
      </c>
      <c r="J159" s="297"/>
      <c r="K159" s="163">
        <f t="shared" si="15"/>
        <v>1</v>
      </c>
      <c r="L159" s="164">
        <f t="shared" si="16"/>
        <v>4.9833333333333334</v>
      </c>
      <c r="M159" s="298"/>
      <c r="N159" s="165"/>
    </row>
    <row r="160" spans="1:14" ht="16.5" customHeight="1" x14ac:dyDescent="0.25">
      <c r="A160" s="53">
        <v>43556</v>
      </c>
      <c r="B160" s="307">
        <v>0.33333333333333331</v>
      </c>
      <c r="C160" s="307">
        <v>0.58333333333333337</v>
      </c>
      <c r="D160" s="174">
        <f t="shared" si="14"/>
        <v>6</v>
      </c>
      <c r="E160" s="310">
        <v>0</v>
      </c>
      <c r="F160" s="310">
        <v>40</v>
      </c>
      <c r="G160" s="310">
        <v>0</v>
      </c>
      <c r="H160" s="310">
        <v>21</v>
      </c>
      <c r="I160" s="355">
        <f t="shared" si="13"/>
        <v>299</v>
      </c>
      <c r="J160" s="312"/>
      <c r="K160" s="55">
        <f t="shared" si="15"/>
        <v>1</v>
      </c>
      <c r="L160" s="56">
        <f t="shared" si="16"/>
        <v>4.9833333333333334</v>
      </c>
      <c r="M160" s="313"/>
      <c r="N160" s="57"/>
    </row>
    <row r="161" spans="1:14" ht="16.5" customHeight="1" x14ac:dyDescent="0.25">
      <c r="A161" s="58">
        <v>43557</v>
      </c>
      <c r="B161" s="289">
        <v>0.33333333333333331</v>
      </c>
      <c r="C161" s="289">
        <v>0.58333333333333337</v>
      </c>
      <c r="D161" s="54">
        <f t="shared" si="14"/>
        <v>6</v>
      </c>
      <c r="E161" s="290">
        <v>0</v>
      </c>
      <c r="F161" s="290">
        <v>40</v>
      </c>
      <c r="G161" s="290">
        <v>0</v>
      </c>
      <c r="H161" s="290">
        <v>21</v>
      </c>
      <c r="I161" s="302">
        <f t="shared" si="13"/>
        <v>299</v>
      </c>
      <c r="J161" s="292"/>
      <c r="K161" s="59">
        <f t="shared" si="15"/>
        <v>1</v>
      </c>
      <c r="L161" s="60">
        <f t="shared" si="16"/>
        <v>4.9833333333333334</v>
      </c>
      <c r="M161" s="293"/>
      <c r="N161" s="61"/>
    </row>
    <row r="162" spans="1:14" ht="16.5" customHeight="1" x14ac:dyDescent="0.25">
      <c r="A162" s="58">
        <v>43558</v>
      </c>
      <c r="B162" s="289">
        <v>0.33333333333333331</v>
      </c>
      <c r="C162" s="289">
        <v>0.58333333333333337</v>
      </c>
      <c r="D162" s="54">
        <f t="shared" si="14"/>
        <v>6</v>
      </c>
      <c r="E162" s="290">
        <v>0</v>
      </c>
      <c r="F162" s="290">
        <v>40</v>
      </c>
      <c r="G162" s="290">
        <v>0</v>
      </c>
      <c r="H162" s="290">
        <v>21</v>
      </c>
      <c r="I162" s="302">
        <f t="shared" ref="I162:I222" si="17">MAX((D162*60)-H162-F162-E162-G162,0)</f>
        <v>299</v>
      </c>
      <c r="J162" s="292"/>
      <c r="K162" s="59">
        <f t="shared" si="15"/>
        <v>1</v>
      </c>
      <c r="L162" s="60">
        <f t="shared" si="16"/>
        <v>4.9833333333333334</v>
      </c>
      <c r="M162" s="293"/>
      <c r="N162" s="61"/>
    </row>
    <row r="163" spans="1:14" ht="16.5" customHeight="1" x14ac:dyDescent="0.25">
      <c r="A163" s="58">
        <v>43559</v>
      </c>
      <c r="B163" s="289">
        <v>0.33333333333333331</v>
      </c>
      <c r="C163" s="289">
        <v>0.58333333333333337</v>
      </c>
      <c r="D163" s="54">
        <f t="shared" si="14"/>
        <v>6</v>
      </c>
      <c r="E163" s="290">
        <v>0</v>
      </c>
      <c r="F163" s="290">
        <v>40</v>
      </c>
      <c r="G163" s="290">
        <v>0</v>
      </c>
      <c r="H163" s="290">
        <v>21</v>
      </c>
      <c r="I163" s="302">
        <f t="shared" si="17"/>
        <v>299</v>
      </c>
      <c r="J163" s="292"/>
      <c r="K163" s="59">
        <f t="shared" si="15"/>
        <v>1</v>
      </c>
      <c r="L163" s="60">
        <f t="shared" si="16"/>
        <v>4.9833333333333334</v>
      </c>
      <c r="M163" s="293"/>
      <c r="N163" s="61"/>
    </row>
    <row r="164" spans="1:14" ht="16.5" customHeight="1" thickBot="1" x14ac:dyDescent="0.3">
      <c r="A164" s="62">
        <v>43560</v>
      </c>
      <c r="B164" s="294">
        <v>0.33333333333333331</v>
      </c>
      <c r="C164" s="294">
        <v>0.58333333333333337</v>
      </c>
      <c r="D164" s="63">
        <f t="shared" si="14"/>
        <v>6</v>
      </c>
      <c r="E164" s="295">
        <v>0</v>
      </c>
      <c r="F164" s="295">
        <v>40</v>
      </c>
      <c r="G164" s="295">
        <v>0</v>
      </c>
      <c r="H164" s="295">
        <v>21</v>
      </c>
      <c r="I164" s="303">
        <f t="shared" si="17"/>
        <v>299</v>
      </c>
      <c r="J164" s="297"/>
      <c r="K164" s="64">
        <f t="shared" si="15"/>
        <v>1</v>
      </c>
      <c r="L164" s="65">
        <f t="shared" si="16"/>
        <v>4.9833333333333334</v>
      </c>
      <c r="M164" s="298"/>
      <c r="N164" s="66"/>
    </row>
    <row r="165" spans="1:14" ht="16.5" customHeight="1" x14ac:dyDescent="0.25">
      <c r="A165" s="53">
        <v>43563</v>
      </c>
      <c r="B165" s="307">
        <v>0.33333333333333331</v>
      </c>
      <c r="C165" s="307">
        <v>0.58333333333333337</v>
      </c>
      <c r="D165" s="174">
        <f t="shared" si="14"/>
        <v>6</v>
      </c>
      <c r="E165" s="310">
        <v>0</v>
      </c>
      <c r="F165" s="310">
        <v>40</v>
      </c>
      <c r="G165" s="310">
        <v>0</v>
      </c>
      <c r="H165" s="310">
        <v>21</v>
      </c>
      <c r="I165" s="355">
        <f t="shared" si="17"/>
        <v>299</v>
      </c>
      <c r="J165" s="312"/>
      <c r="K165" s="55">
        <f t="shared" si="15"/>
        <v>1</v>
      </c>
      <c r="L165" s="56">
        <f t="shared" si="16"/>
        <v>4.9833333333333334</v>
      </c>
      <c r="M165" s="313"/>
      <c r="N165" s="57"/>
    </row>
    <row r="166" spans="1:14" ht="16.5" customHeight="1" x14ac:dyDescent="0.25">
      <c r="A166" s="58">
        <v>43564</v>
      </c>
      <c r="B166" s="289">
        <v>0.33333333333333331</v>
      </c>
      <c r="C166" s="289">
        <v>0.58333333333333337</v>
      </c>
      <c r="D166" s="54">
        <f t="shared" si="14"/>
        <v>6</v>
      </c>
      <c r="E166" s="290">
        <v>0</v>
      </c>
      <c r="F166" s="290">
        <v>40</v>
      </c>
      <c r="G166" s="290">
        <v>0</v>
      </c>
      <c r="H166" s="290">
        <v>21</v>
      </c>
      <c r="I166" s="302">
        <f t="shared" si="17"/>
        <v>299</v>
      </c>
      <c r="J166" s="292"/>
      <c r="K166" s="59">
        <f t="shared" si="15"/>
        <v>1</v>
      </c>
      <c r="L166" s="60">
        <f t="shared" si="16"/>
        <v>4.9833333333333334</v>
      </c>
      <c r="M166" s="293"/>
      <c r="N166" s="61"/>
    </row>
    <row r="167" spans="1:14" ht="16.5" customHeight="1" x14ac:dyDescent="0.25">
      <c r="A167" s="58">
        <v>43565</v>
      </c>
      <c r="B167" s="289">
        <v>0.33333333333333331</v>
      </c>
      <c r="C167" s="289">
        <v>0.58333333333333337</v>
      </c>
      <c r="D167" s="54">
        <f t="shared" si="14"/>
        <v>6</v>
      </c>
      <c r="E167" s="290">
        <v>0</v>
      </c>
      <c r="F167" s="290">
        <v>40</v>
      </c>
      <c r="G167" s="290">
        <v>0</v>
      </c>
      <c r="H167" s="290">
        <v>21</v>
      </c>
      <c r="I167" s="302">
        <f t="shared" si="17"/>
        <v>299</v>
      </c>
      <c r="J167" s="292"/>
      <c r="K167" s="59">
        <f t="shared" si="15"/>
        <v>1</v>
      </c>
      <c r="L167" s="60">
        <f t="shared" si="16"/>
        <v>4.9833333333333334</v>
      </c>
      <c r="M167" s="293"/>
      <c r="N167" s="61"/>
    </row>
    <row r="168" spans="1:14" ht="15" x14ac:dyDescent="0.25">
      <c r="A168" s="58">
        <v>43566</v>
      </c>
      <c r="B168" s="314">
        <v>0.33333333333333331</v>
      </c>
      <c r="C168" s="314">
        <v>0.58333333333333337</v>
      </c>
      <c r="D168" s="54">
        <f t="shared" si="14"/>
        <v>6</v>
      </c>
      <c r="E168" s="356">
        <v>0</v>
      </c>
      <c r="F168" s="356">
        <v>40</v>
      </c>
      <c r="G168" s="356">
        <v>0</v>
      </c>
      <c r="H168" s="356">
        <v>21</v>
      </c>
      <c r="I168" s="302">
        <f t="shared" si="17"/>
        <v>299</v>
      </c>
      <c r="J168" s="315"/>
      <c r="K168" s="59">
        <f t="shared" si="15"/>
        <v>1</v>
      </c>
      <c r="L168" s="60">
        <f t="shared" si="16"/>
        <v>4.9833333333333334</v>
      </c>
      <c r="M168" s="316"/>
      <c r="N168" s="175"/>
    </row>
    <row r="169" spans="1:14" ht="15.75" thickBot="1" x14ac:dyDescent="0.3">
      <c r="A169" s="62">
        <v>43567</v>
      </c>
      <c r="B169" s="357">
        <v>0.33333333333333331</v>
      </c>
      <c r="C169" s="357">
        <v>0.58333333333333337</v>
      </c>
      <c r="D169" s="63">
        <f t="shared" si="14"/>
        <v>6</v>
      </c>
      <c r="E169" s="358">
        <v>0</v>
      </c>
      <c r="F169" s="358">
        <v>40</v>
      </c>
      <c r="G169" s="358">
        <v>0</v>
      </c>
      <c r="H169" s="358">
        <v>21</v>
      </c>
      <c r="I169" s="303">
        <f t="shared" si="17"/>
        <v>299</v>
      </c>
      <c r="J169" s="350"/>
      <c r="K169" s="64">
        <f t="shared" si="15"/>
        <v>1</v>
      </c>
      <c r="L169" s="65">
        <f t="shared" si="16"/>
        <v>4.9833333333333334</v>
      </c>
      <c r="M169" s="329"/>
      <c r="N169" s="175"/>
    </row>
    <row r="170" spans="1:14" ht="16.5" customHeight="1" x14ac:dyDescent="0.25">
      <c r="A170" s="359">
        <v>43570</v>
      </c>
      <c r="B170" s="360" t="s">
        <v>45</v>
      </c>
      <c r="C170" s="360"/>
      <c r="D170" s="360"/>
      <c r="E170" s="360"/>
      <c r="F170" s="360"/>
      <c r="G170" s="360"/>
      <c r="H170" s="360"/>
      <c r="I170" s="355">
        <f t="shared" si="17"/>
        <v>0</v>
      </c>
      <c r="J170" s="361" t="s">
        <v>47</v>
      </c>
      <c r="K170" s="55">
        <f t="shared" si="15"/>
        <v>0</v>
      </c>
      <c r="L170" s="56">
        <f t="shared" si="16"/>
        <v>0</v>
      </c>
      <c r="M170" s="362"/>
      <c r="N170" s="270"/>
    </row>
    <row r="171" spans="1:14" ht="16.5" customHeight="1" x14ac:dyDescent="0.25">
      <c r="A171" s="363">
        <v>43571</v>
      </c>
      <c r="B171" s="364" t="s">
        <v>45</v>
      </c>
      <c r="C171" s="364"/>
      <c r="D171" s="364"/>
      <c r="E171" s="364"/>
      <c r="F171" s="364"/>
      <c r="G171" s="364"/>
      <c r="H171" s="364"/>
      <c r="I171" s="302">
        <f t="shared" si="17"/>
        <v>0</v>
      </c>
      <c r="J171" s="315" t="s">
        <v>47</v>
      </c>
      <c r="K171" s="59">
        <f t="shared" si="15"/>
        <v>0</v>
      </c>
      <c r="L171" s="60">
        <f t="shared" si="16"/>
        <v>0</v>
      </c>
      <c r="M171" s="316"/>
      <c r="N171" s="271"/>
    </row>
    <row r="172" spans="1:14" ht="16.5" customHeight="1" x14ac:dyDescent="0.25">
      <c r="A172" s="363">
        <v>43572</v>
      </c>
      <c r="B172" s="364" t="s">
        <v>45</v>
      </c>
      <c r="C172" s="364"/>
      <c r="D172" s="364"/>
      <c r="E172" s="364"/>
      <c r="F172" s="364"/>
      <c r="G172" s="364"/>
      <c r="H172" s="364"/>
      <c r="I172" s="302">
        <f t="shared" si="17"/>
        <v>0</v>
      </c>
      <c r="J172" s="315" t="s">
        <v>47</v>
      </c>
      <c r="K172" s="59">
        <f t="shared" si="15"/>
        <v>0</v>
      </c>
      <c r="L172" s="60">
        <f t="shared" si="16"/>
        <v>0</v>
      </c>
      <c r="M172" s="316"/>
      <c r="N172" s="271"/>
    </row>
    <row r="173" spans="1:14" ht="16.5" customHeight="1" x14ac:dyDescent="0.25">
      <c r="A173" s="363">
        <v>43573</v>
      </c>
      <c r="B173" s="364" t="s">
        <v>45</v>
      </c>
      <c r="C173" s="364"/>
      <c r="D173" s="364"/>
      <c r="E173" s="364"/>
      <c r="F173" s="364"/>
      <c r="G173" s="364"/>
      <c r="H173" s="364"/>
      <c r="I173" s="302">
        <f t="shared" si="17"/>
        <v>0</v>
      </c>
      <c r="J173" s="315" t="s">
        <v>47</v>
      </c>
      <c r="K173" s="59">
        <f t="shared" si="15"/>
        <v>0</v>
      </c>
      <c r="L173" s="60">
        <f t="shared" si="16"/>
        <v>0</v>
      </c>
      <c r="M173" s="316"/>
      <c r="N173" s="271"/>
    </row>
    <row r="174" spans="1:14" ht="16.5" customHeight="1" thickBot="1" x14ac:dyDescent="0.3">
      <c r="A174" s="365">
        <v>43574</v>
      </c>
      <c r="B174" s="366" t="s">
        <v>45</v>
      </c>
      <c r="C174" s="366"/>
      <c r="D174" s="366"/>
      <c r="E174" s="366"/>
      <c r="F174" s="366"/>
      <c r="G174" s="366"/>
      <c r="H174" s="366"/>
      <c r="I174" s="303">
        <f t="shared" si="17"/>
        <v>0</v>
      </c>
      <c r="J174" s="350" t="s">
        <v>47</v>
      </c>
      <c r="K174" s="64">
        <f t="shared" si="15"/>
        <v>0</v>
      </c>
      <c r="L174" s="65">
        <f t="shared" si="16"/>
        <v>0</v>
      </c>
      <c r="M174" s="329"/>
      <c r="N174" s="272"/>
    </row>
    <row r="175" spans="1:14" ht="16.5" customHeight="1" x14ac:dyDescent="0.25">
      <c r="A175" s="67">
        <v>43577</v>
      </c>
      <c r="B175" s="367" t="s">
        <v>45</v>
      </c>
      <c r="C175" s="367"/>
      <c r="D175" s="367"/>
      <c r="E175" s="367"/>
      <c r="F175" s="367"/>
      <c r="G175" s="367"/>
      <c r="H175" s="367"/>
      <c r="I175" s="368">
        <f t="shared" si="17"/>
        <v>0</v>
      </c>
      <c r="J175" s="378" t="s">
        <v>47</v>
      </c>
      <c r="K175" s="71">
        <f t="shared" si="15"/>
        <v>0</v>
      </c>
      <c r="L175" s="72">
        <f t="shared" si="16"/>
        <v>0</v>
      </c>
      <c r="M175" s="322"/>
      <c r="N175" s="73"/>
    </row>
    <row r="176" spans="1:14" ht="16.5" customHeight="1" x14ac:dyDescent="0.25">
      <c r="A176" s="58">
        <v>43578</v>
      </c>
      <c r="B176" s="289">
        <v>0.33333333333333331</v>
      </c>
      <c r="C176" s="289">
        <v>0.58333333333333337</v>
      </c>
      <c r="D176" s="54">
        <f t="shared" ref="D176:D199" si="18">MAX((INT((C176-B176)*1440)/60),0)</f>
        <v>6</v>
      </c>
      <c r="E176" s="290">
        <v>0</v>
      </c>
      <c r="F176" s="290">
        <v>40</v>
      </c>
      <c r="G176" s="290">
        <v>0</v>
      </c>
      <c r="H176" s="290">
        <v>21</v>
      </c>
      <c r="I176" s="302">
        <f t="shared" si="17"/>
        <v>299</v>
      </c>
      <c r="J176" s="292"/>
      <c r="K176" s="59">
        <f t="shared" si="15"/>
        <v>1</v>
      </c>
      <c r="L176" s="60">
        <f t="shared" si="16"/>
        <v>4.9833333333333334</v>
      </c>
      <c r="M176" s="293"/>
      <c r="N176" s="61"/>
    </row>
    <row r="177" spans="1:14" ht="16.5" customHeight="1" x14ac:dyDescent="0.25">
      <c r="A177" s="58">
        <v>43579</v>
      </c>
      <c r="B177" s="289">
        <v>0.33333333333333331</v>
      </c>
      <c r="C177" s="289">
        <v>0.58333333333333337</v>
      </c>
      <c r="D177" s="54">
        <f t="shared" si="18"/>
        <v>6</v>
      </c>
      <c r="E177" s="290">
        <v>0</v>
      </c>
      <c r="F177" s="290">
        <v>40</v>
      </c>
      <c r="G177" s="290">
        <v>0</v>
      </c>
      <c r="H177" s="290">
        <v>21</v>
      </c>
      <c r="I177" s="302">
        <f t="shared" si="17"/>
        <v>299</v>
      </c>
      <c r="J177" s="292"/>
      <c r="K177" s="59">
        <f t="shared" si="15"/>
        <v>1</v>
      </c>
      <c r="L177" s="60">
        <f t="shared" si="16"/>
        <v>4.9833333333333334</v>
      </c>
      <c r="M177" s="293"/>
      <c r="N177" s="61"/>
    </row>
    <row r="178" spans="1:14" ht="16.5" customHeight="1" x14ac:dyDescent="0.25">
      <c r="A178" s="58">
        <v>43580</v>
      </c>
      <c r="B178" s="289">
        <v>0.33333333333333331</v>
      </c>
      <c r="C178" s="289">
        <v>0.58333333333333337</v>
      </c>
      <c r="D178" s="54">
        <f t="shared" si="18"/>
        <v>6</v>
      </c>
      <c r="E178" s="290">
        <v>0</v>
      </c>
      <c r="F178" s="290">
        <v>40</v>
      </c>
      <c r="G178" s="290">
        <v>0</v>
      </c>
      <c r="H178" s="290">
        <v>21</v>
      </c>
      <c r="I178" s="302">
        <f t="shared" si="17"/>
        <v>299</v>
      </c>
      <c r="J178" s="292"/>
      <c r="K178" s="59">
        <f t="shared" si="15"/>
        <v>1</v>
      </c>
      <c r="L178" s="60">
        <f t="shared" si="16"/>
        <v>4.9833333333333334</v>
      </c>
      <c r="M178" s="293"/>
      <c r="N178" s="61"/>
    </row>
    <row r="179" spans="1:14" ht="16.5" customHeight="1" thickBot="1" x14ac:dyDescent="0.3">
      <c r="A179" s="62">
        <v>43581</v>
      </c>
      <c r="B179" s="294">
        <v>0.33333333333333331</v>
      </c>
      <c r="C179" s="294">
        <v>0.58333333333333337</v>
      </c>
      <c r="D179" s="63">
        <f t="shared" si="18"/>
        <v>6</v>
      </c>
      <c r="E179" s="295">
        <v>0</v>
      </c>
      <c r="F179" s="295">
        <v>40</v>
      </c>
      <c r="G179" s="295">
        <v>0</v>
      </c>
      <c r="H179" s="295">
        <v>21</v>
      </c>
      <c r="I179" s="303">
        <f t="shared" si="17"/>
        <v>299</v>
      </c>
      <c r="J179" s="297"/>
      <c r="K179" s="64">
        <f t="shared" si="15"/>
        <v>1</v>
      </c>
      <c r="L179" s="65">
        <f t="shared" si="16"/>
        <v>4.9833333333333334</v>
      </c>
      <c r="M179" s="298"/>
      <c r="N179" s="66"/>
    </row>
    <row r="180" spans="1:14" ht="16.5" customHeight="1" x14ac:dyDescent="0.25">
      <c r="A180" s="53">
        <v>43584</v>
      </c>
      <c r="B180" s="307">
        <v>0.33333333333333331</v>
      </c>
      <c r="C180" s="307">
        <v>0.58333333333333337</v>
      </c>
      <c r="D180" s="174">
        <f t="shared" si="18"/>
        <v>6</v>
      </c>
      <c r="E180" s="310">
        <v>0</v>
      </c>
      <c r="F180" s="310">
        <v>40</v>
      </c>
      <c r="G180" s="310">
        <v>0</v>
      </c>
      <c r="H180" s="310">
        <v>21</v>
      </c>
      <c r="I180" s="355">
        <f t="shared" si="17"/>
        <v>299</v>
      </c>
      <c r="J180" s="312"/>
      <c r="K180" s="55">
        <f t="shared" si="15"/>
        <v>1</v>
      </c>
      <c r="L180" s="56">
        <f t="shared" si="16"/>
        <v>4.9833333333333334</v>
      </c>
      <c r="M180" s="313"/>
      <c r="N180" s="57"/>
    </row>
    <row r="181" spans="1:14" ht="16.5" customHeight="1" x14ac:dyDescent="0.25">
      <c r="A181" s="58">
        <v>43585</v>
      </c>
      <c r="B181" s="289">
        <v>0.33333333333333331</v>
      </c>
      <c r="C181" s="289">
        <v>0.58333333333333337</v>
      </c>
      <c r="D181" s="54">
        <f t="shared" si="18"/>
        <v>6</v>
      </c>
      <c r="E181" s="290">
        <v>0</v>
      </c>
      <c r="F181" s="290">
        <v>40</v>
      </c>
      <c r="G181" s="290">
        <v>0</v>
      </c>
      <c r="H181" s="290">
        <v>21</v>
      </c>
      <c r="I181" s="302">
        <f t="shared" si="17"/>
        <v>299</v>
      </c>
      <c r="J181" s="292"/>
      <c r="K181" s="59">
        <f t="shared" si="15"/>
        <v>1</v>
      </c>
      <c r="L181" s="60">
        <f t="shared" si="16"/>
        <v>4.9833333333333334</v>
      </c>
      <c r="M181" s="293"/>
      <c r="N181" s="61"/>
    </row>
    <row r="182" spans="1:14" ht="16.5" customHeight="1" x14ac:dyDescent="0.25">
      <c r="A182" s="176">
        <v>43586</v>
      </c>
      <c r="B182" s="289">
        <v>0.33333333333333331</v>
      </c>
      <c r="C182" s="289">
        <v>0.58333333333333337</v>
      </c>
      <c r="D182" s="177">
        <f t="shared" si="18"/>
        <v>6</v>
      </c>
      <c r="E182" s="290">
        <v>0</v>
      </c>
      <c r="F182" s="290">
        <v>40</v>
      </c>
      <c r="G182" s="290">
        <v>0</v>
      </c>
      <c r="H182" s="290">
        <v>21</v>
      </c>
      <c r="I182" s="369">
        <f t="shared" si="17"/>
        <v>299</v>
      </c>
      <c r="J182" s="292"/>
      <c r="K182" s="178">
        <f t="shared" si="15"/>
        <v>1</v>
      </c>
      <c r="L182" s="179">
        <f t="shared" si="16"/>
        <v>4.9833333333333334</v>
      </c>
      <c r="M182" s="293"/>
      <c r="N182" s="180"/>
    </row>
    <row r="183" spans="1:14" ht="16.5" customHeight="1" x14ac:dyDescent="0.25">
      <c r="A183" s="176">
        <v>43587</v>
      </c>
      <c r="B183" s="289">
        <v>0.33333333333333331</v>
      </c>
      <c r="C183" s="289">
        <v>0.58333333333333337</v>
      </c>
      <c r="D183" s="177">
        <f t="shared" si="18"/>
        <v>6</v>
      </c>
      <c r="E183" s="290">
        <v>0</v>
      </c>
      <c r="F183" s="290">
        <v>40</v>
      </c>
      <c r="G183" s="290">
        <v>0</v>
      </c>
      <c r="H183" s="290">
        <v>21</v>
      </c>
      <c r="I183" s="369">
        <f t="shared" si="17"/>
        <v>299</v>
      </c>
      <c r="J183" s="292"/>
      <c r="K183" s="178">
        <f t="shared" si="15"/>
        <v>1</v>
      </c>
      <c r="L183" s="179">
        <f t="shared" si="16"/>
        <v>4.9833333333333334</v>
      </c>
      <c r="M183" s="293"/>
      <c r="N183" s="180"/>
    </row>
    <row r="184" spans="1:14" ht="16.5" customHeight="1" thickBot="1" x14ac:dyDescent="0.3">
      <c r="A184" s="181">
        <v>43588</v>
      </c>
      <c r="B184" s="294">
        <v>0.33333333333333331</v>
      </c>
      <c r="C184" s="294">
        <v>0.58333333333333337</v>
      </c>
      <c r="D184" s="182">
        <f t="shared" si="18"/>
        <v>6</v>
      </c>
      <c r="E184" s="295">
        <v>0</v>
      </c>
      <c r="F184" s="295">
        <v>40</v>
      </c>
      <c r="G184" s="295">
        <v>0</v>
      </c>
      <c r="H184" s="295">
        <v>21</v>
      </c>
      <c r="I184" s="370">
        <f t="shared" si="17"/>
        <v>299</v>
      </c>
      <c r="J184" s="297"/>
      <c r="K184" s="183">
        <f t="shared" si="15"/>
        <v>1</v>
      </c>
      <c r="L184" s="184">
        <f t="shared" si="16"/>
        <v>4.9833333333333334</v>
      </c>
      <c r="M184" s="298"/>
      <c r="N184" s="185"/>
    </row>
    <row r="185" spans="1:14" ht="16.5" customHeight="1" x14ac:dyDescent="0.25">
      <c r="A185" s="186">
        <v>43591</v>
      </c>
      <c r="B185" s="318">
        <v>0.33333333333333331</v>
      </c>
      <c r="C185" s="318">
        <v>0.58333333333333337</v>
      </c>
      <c r="D185" s="177">
        <f t="shared" si="18"/>
        <v>6</v>
      </c>
      <c r="E185" s="320">
        <v>0</v>
      </c>
      <c r="F185" s="320">
        <v>40</v>
      </c>
      <c r="G185" s="320">
        <v>0</v>
      </c>
      <c r="H185" s="320">
        <v>21</v>
      </c>
      <c r="I185" s="369">
        <f t="shared" si="17"/>
        <v>299</v>
      </c>
      <c r="J185" s="378"/>
      <c r="K185" s="187">
        <f t="shared" si="15"/>
        <v>1</v>
      </c>
      <c r="L185" s="188">
        <f t="shared" si="16"/>
        <v>4.9833333333333334</v>
      </c>
      <c r="M185" s="322"/>
      <c r="N185" s="189"/>
    </row>
    <row r="186" spans="1:14" ht="16.5" customHeight="1" x14ac:dyDescent="0.25">
      <c r="A186" s="176">
        <v>43592</v>
      </c>
      <c r="B186" s="289">
        <v>0.33333333333333331</v>
      </c>
      <c r="C186" s="289">
        <v>0.58333333333333337</v>
      </c>
      <c r="D186" s="177">
        <f t="shared" si="18"/>
        <v>6</v>
      </c>
      <c r="E186" s="290">
        <v>0</v>
      </c>
      <c r="F186" s="290">
        <v>40</v>
      </c>
      <c r="G186" s="290">
        <v>0</v>
      </c>
      <c r="H186" s="290">
        <v>21</v>
      </c>
      <c r="I186" s="369">
        <f t="shared" si="17"/>
        <v>299</v>
      </c>
      <c r="J186" s="292"/>
      <c r="K186" s="178">
        <f t="shared" si="15"/>
        <v>1</v>
      </c>
      <c r="L186" s="179">
        <f t="shared" si="16"/>
        <v>4.9833333333333334</v>
      </c>
      <c r="M186" s="293"/>
      <c r="N186" s="180"/>
    </row>
    <row r="187" spans="1:14" ht="16.5" customHeight="1" x14ac:dyDescent="0.25">
      <c r="A187" s="176">
        <v>43593</v>
      </c>
      <c r="B187" s="289">
        <v>0.33333333333333331</v>
      </c>
      <c r="C187" s="289">
        <v>0.58333333333333337</v>
      </c>
      <c r="D187" s="177">
        <f t="shared" si="18"/>
        <v>6</v>
      </c>
      <c r="E187" s="290">
        <v>0</v>
      </c>
      <c r="F187" s="290">
        <v>40</v>
      </c>
      <c r="G187" s="290">
        <v>0</v>
      </c>
      <c r="H187" s="290">
        <v>21</v>
      </c>
      <c r="I187" s="369">
        <f t="shared" si="17"/>
        <v>299</v>
      </c>
      <c r="J187" s="292"/>
      <c r="K187" s="178">
        <f t="shared" si="15"/>
        <v>1</v>
      </c>
      <c r="L187" s="179">
        <f t="shared" si="16"/>
        <v>4.9833333333333334</v>
      </c>
      <c r="M187" s="293"/>
      <c r="N187" s="180"/>
    </row>
    <row r="188" spans="1:14" ht="16.5" customHeight="1" x14ac:dyDescent="0.25">
      <c r="A188" s="176">
        <v>43594</v>
      </c>
      <c r="B188" s="289">
        <v>0.33333333333333331</v>
      </c>
      <c r="C188" s="289">
        <v>0.58333333333333337</v>
      </c>
      <c r="D188" s="177">
        <f t="shared" si="18"/>
        <v>6</v>
      </c>
      <c r="E188" s="290">
        <v>0</v>
      </c>
      <c r="F188" s="290">
        <v>40</v>
      </c>
      <c r="G188" s="290">
        <v>0</v>
      </c>
      <c r="H188" s="290">
        <v>21</v>
      </c>
      <c r="I188" s="369">
        <f t="shared" si="17"/>
        <v>299</v>
      </c>
      <c r="J188" s="292"/>
      <c r="K188" s="178">
        <f t="shared" si="15"/>
        <v>1</v>
      </c>
      <c r="L188" s="179">
        <f t="shared" si="16"/>
        <v>4.9833333333333334</v>
      </c>
      <c r="M188" s="293"/>
      <c r="N188" s="180"/>
    </row>
    <row r="189" spans="1:14" ht="16.5" customHeight="1" thickBot="1" x14ac:dyDescent="0.3">
      <c r="A189" s="181">
        <v>43595</v>
      </c>
      <c r="B189" s="294">
        <v>0.33333333333333331</v>
      </c>
      <c r="C189" s="294">
        <v>0.58333333333333337</v>
      </c>
      <c r="D189" s="182">
        <f t="shared" si="18"/>
        <v>6</v>
      </c>
      <c r="E189" s="295">
        <v>0</v>
      </c>
      <c r="F189" s="295">
        <v>40</v>
      </c>
      <c r="G189" s="295">
        <v>0</v>
      </c>
      <c r="H189" s="295">
        <v>21</v>
      </c>
      <c r="I189" s="370">
        <f t="shared" si="17"/>
        <v>299</v>
      </c>
      <c r="J189" s="297"/>
      <c r="K189" s="183">
        <f t="shared" si="15"/>
        <v>1</v>
      </c>
      <c r="L189" s="184">
        <f t="shared" si="16"/>
        <v>4.9833333333333334</v>
      </c>
      <c r="M189" s="298"/>
      <c r="N189" s="185"/>
    </row>
    <row r="190" spans="1:14" ht="16.5" customHeight="1" x14ac:dyDescent="0.25">
      <c r="A190" s="190">
        <v>43598</v>
      </c>
      <c r="B190" s="318">
        <v>0.33333333333333331</v>
      </c>
      <c r="C190" s="318">
        <v>0.58333333333333337</v>
      </c>
      <c r="D190" s="177">
        <f t="shared" si="18"/>
        <v>6</v>
      </c>
      <c r="E190" s="320">
        <v>0</v>
      </c>
      <c r="F190" s="320">
        <v>40</v>
      </c>
      <c r="G190" s="320">
        <v>0</v>
      </c>
      <c r="H190" s="320">
        <v>21</v>
      </c>
      <c r="I190" s="369">
        <f t="shared" si="17"/>
        <v>299</v>
      </c>
      <c r="J190" s="378"/>
      <c r="K190" s="191">
        <f t="shared" si="15"/>
        <v>1</v>
      </c>
      <c r="L190" s="192">
        <f t="shared" si="16"/>
        <v>4.9833333333333334</v>
      </c>
      <c r="M190" s="322"/>
      <c r="N190" s="193"/>
    </row>
    <row r="191" spans="1:14" ht="16.5" customHeight="1" x14ac:dyDescent="0.25">
      <c r="A191" s="176">
        <v>43599</v>
      </c>
      <c r="B191" s="289">
        <v>0.33333333333333331</v>
      </c>
      <c r="C191" s="289">
        <v>0.58333333333333337</v>
      </c>
      <c r="D191" s="177">
        <f t="shared" si="18"/>
        <v>6</v>
      </c>
      <c r="E191" s="290">
        <v>0</v>
      </c>
      <c r="F191" s="290">
        <v>40</v>
      </c>
      <c r="G191" s="290">
        <v>0</v>
      </c>
      <c r="H191" s="290">
        <v>21</v>
      </c>
      <c r="I191" s="369">
        <f t="shared" si="17"/>
        <v>299</v>
      </c>
      <c r="J191" s="292"/>
      <c r="K191" s="178">
        <f t="shared" si="15"/>
        <v>1</v>
      </c>
      <c r="L191" s="179">
        <f t="shared" si="16"/>
        <v>4.9833333333333334</v>
      </c>
      <c r="M191" s="293"/>
      <c r="N191" s="180"/>
    </row>
    <row r="192" spans="1:14" ht="16.5" customHeight="1" x14ac:dyDescent="0.25">
      <c r="A192" s="176">
        <v>43600</v>
      </c>
      <c r="B192" s="289">
        <v>0.33333333333333331</v>
      </c>
      <c r="C192" s="289">
        <v>0.58333333333333337</v>
      </c>
      <c r="D192" s="177">
        <f t="shared" si="18"/>
        <v>6</v>
      </c>
      <c r="E192" s="290">
        <v>0</v>
      </c>
      <c r="F192" s="290">
        <v>40</v>
      </c>
      <c r="G192" s="290">
        <v>0</v>
      </c>
      <c r="H192" s="290">
        <v>21</v>
      </c>
      <c r="I192" s="369">
        <f t="shared" si="17"/>
        <v>299</v>
      </c>
      <c r="J192" s="292"/>
      <c r="K192" s="178">
        <f t="shared" si="15"/>
        <v>1</v>
      </c>
      <c r="L192" s="179">
        <f t="shared" si="16"/>
        <v>4.9833333333333334</v>
      </c>
      <c r="M192" s="293"/>
      <c r="N192" s="180"/>
    </row>
    <row r="193" spans="1:14" ht="16.5" customHeight="1" x14ac:dyDescent="0.25">
      <c r="A193" s="176">
        <v>43601</v>
      </c>
      <c r="B193" s="289">
        <v>0.33333333333333331</v>
      </c>
      <c r="C193" s="289">
        <v>0.58333333333333337</v>
      </c>
      <c r="D193" s="177">
        <f t="shared" si="18"/>
        <v>6</v>
      </c>
      <c r="E193" s="290">
        <v>0</v>
      </c>
      <c r="F193" s="290">
        <v>40</v>
      </c>
      <c r="G193" s="290">
        <v>0</v>
      </c>
      <c r="H193" s="290">
        <v>21</v>
      </c>
      <c r="I193" s="369">
        <f t="shared" si="17"/>
        <v>299</v>
      </c>
      <c r="J193" s="292"/>
      <c r="K193" s="178">
        <f t="shared" si="15"/>
        <v>1</v>
      </c>
      <c r="L193" s="179">
        <f t="shared" si="16"/>
        <v>4.9833333333333334</v>
      </c>
      <c r="M193" s="293"/>
      <c r="N193" s="180"/>
    </row>
    <row r="194" spans="1:14" ht="16.5" customHeight="1" thickBot="1" x14ac:dyDescent="0.3">
      <c r="A194" s="181">
        <v>43602</v>
      </c>
      <c r="B194" s="294">
        <v>0.33333333333333331</v>
      </c>
      <c r="C194" s="294">
        <v>0.58333333333333337</v>
      </c>
      <c r="D194" s="182">
        <f t="shared" si="18"/>
        <v>6</v>
      </c>
      <c r="E194" s="295">
        <v>0</v>
      </c>
      <c r="F194" s="295">
        <v>40</v>
      </c>
      <c r="G194" s="295">
        <v>0</v>
      </c>
      <c r="H194" s="295">
        <v>21</v>
      </c>
      <c r="I194" s="370">
        <f t="shared" si="17"/>
        <v>299</v>
      </c>
      <c r="J194" s="297"/>
      <c r="K194" s="183">
        <f t="shared" si="15"/>
        <v>1</v>
      </c>
      <c r="L194" s="184">
        <f t="shared" si="16"/>
        <v>4.9833333333333334</v>
      </c>
      <c r="M194" s="298"/>
      <c r="N194" s="185"/>
    </row>
    <row r="195" spans="1:14" ht="16.5" customHeight="1" x14ac:dyDescent="0.25">
      <c r="A195" s="186">
        <v>43605</v>
      </c>
      <c r="B195" s="318">
        <v>0.33333333333333331</v>
      </c>
      <c r="C195" s="318">
        <v>0.58333333333333337</v>
      </c>
      <c r="D195" s="177">
        <f t="shared" si="18"/>
        <v>6</v>
      </c>
      <c r="E195" s="320">
        <v>0</v>
      </c>
      <c r="F195" s="320">
        <v>40</v>
      </c>
      <c r="G195" s="320">
        <v>0</v>
      </c>
      <c r="H195" s="320">
        <v>21</v>
      </c>
      <c r="I195" s="369">
        <f t="shared" si="17"/>
        <v>299</v>
      </c>
      <c r="J195" s="378"/>
      <c r="K195" s="187">
        <f t="shared" si="15"/>
        <v>1</v>
      </c>
      <c r="L195" s="188">
        <f t="shared" si="16"/>
        <v>4.9833333333333334</v>
      </c>
      <c r="M195" s="322"/>
      <c r="N195" s="189"/>
    </row>
    <row r="196" spans="1:14" ht="16.5" customHeight="1" x14ac:dyDescent="0.25">
      <c r="A196" s="176">
        <v>43606</v>
      </c>
      <c r="B196" s="289">
        <v>0.33333333333333331</v>
      </c>
      <c r="C196" s="289">
        <v>0.58333333333333337</v>
      </c>
      <c r="D196" s="177">
        <f t="shared" si="18"/>
        <v>6</v>
      </c>
      <c r="E196" s="290">
        <v>0</v>
      </c>
      <c r="F196" s="290">
        <v>40</v>
      </c>
      <c r="G196" s="290">
        <v>0</v>
      </c>
      <c r="H196" s="290">
        <v>21</v>
      </c>
      <c r="I196" s="369">
        <f t="shared" si="17"/>
        <v>299</v>
      </c>
      <c r="J196" s="292"/>
      <c r="K196" s="178">
        <f t="shared" si="15"/>
        <v>1</v>
      </c>
      <c r="L196" s="179">
        <f t="shared" si="16"/>
        <v>4.9833333333333334</v>
      </c>
      <c r="M196" s="293"/>
      <c r="N196" s="180"/>
    </row>
    <row r="197" spans="1:14" ht="16.5" customHeight="1" x14ac:dyDescent="0.25">
      <c r="A197" s="176">
        <v>43607</v>
      </c>
      <c r="B197" s="289">
        <v>0.33333333333333331</v>
      </c>
      <c r="C197" s="289">
        <v>0.58333333333333337</v>
      </c>
      <c r="D197" s="177">
        <f t="shared" si="18"/>
        <v>6</v>
      </c>
      <c r="E197" s="290">
        <v>0</v>
      </c>
      <c r="F197" s="290">
        <v>40</v>
      </c>
      <c r="G197" s="290">
        <v>0</v>
      </c>
      <c r="H197" s="290">
        <v>21</v>
      </c>
      <c r="I197" s="369">
        <f t="shared" si="17"/>
        <v>299</v>
      </c>
      <c r="J197" s="292"/>
      <c r="K197" s="178">
        <f t="shared" si="15"/>
        <v>1</v>
      </c>
      <c r="L197" s="179">
        <f t="shared" si="16"/>
        <v>4.9833333333333334</v>
      </c>
      <c r="M197" s="293"/>
      <c r="N197" s="180"/>
    </row>
    <row r="198" spans="1:14" ht="16.5" customHeight="1" x14ac:dyDescent="0.25">
      <c r="A198" s="176">
        <v>43608</v>
      </c>
      <c r="B198" s="289">
        <v>0.33333333333333331</v>
      </c>
      <c r="C198" s="289">
        <v>0.58333333333333337</v>
      </c>
      <c r="D198" s="177">
        <f t="shared" si="18"/>
        <v>6</v>
      </c>
      <c r="E198" s="290">
        <v>0</v>
      </c>
      <c r="F198" s="290">
        <v>40</v>
      </c>
      <c r="G198" s="290">
        <v>0</v>
      </c>
      <c r="H198" s="290">
        <v>21</v>
      </c>
      <c r="I198" s="369">
        <f t="shared" si="17"/>
        <v>299</v>
      </c>
      <c r="J198" s="292"/>
      <c r="K198" s="178">
        <f t="shared" si="15"/>
        <v>1</v>
      </c>
      <c r="L198" s="179">
        <f t="shared" si="16"/>
        <v>4.9833333333333334</v>
      </c>
      <c r="M198" s="293"/>
      <c r="N198" s="180"/>
    </row>
    <row r="199" spans="1:14" ht="16.5" customHeight="1" thickBot="1" x14ac:dyDescent="0.3">
      <c r="A199" s="181">
        <v>43609</v>
      </c>
      <c r="B199" s="294">
        <v>0.33333333333333331</v>
      </c>
      <c r="C199" s="294">
        <v>0.58333333333333337</v>
      </c>
      <c r="D199" s="182">
        <f t="shared" si="18"/>
        <v>6</v>
      </c>
      <c r="E199" s="295">
        <v>0</v>
      </c>
      <c r="F199" s="295">
        <v>40</v>
      </c>
      <c r="G199" s="295">
        <v>0</v>
      </c>
      <c r="H199" s="295">
        <v>21</v>
      </c>
      <c r="I199" s="370">
        <f t="shared" si="17"/>
        <v>299</v>
      </c>
      <c r="J199" s="297"/>
      <c r="K199" s="183">
        <f t="shared" si="15"/>
        <v>1</v>
      </c>
      <c r="L199" s="184">
        <f t="shared" si="16"/>
        <v>4.9833333333333334</v>
      </c>
      <c r="M199" s="298"/>
      <c r="N199" s="185"/>
    </row>
    <row r="200" spans="1:14" s="205" customFormat="1" ht="16.5" customHeight="1" x14ac:dyDescent="0.25">
      <c r="A200" s="186">
        <v>43612</v>
      </c>
      <c r="B200" s="194" t="s">
        <v>10</v>
      </c>
      <c r="C200" s="195"/>
      <c r="D200" s="196"/>
      <c r="E200" s="228"/>
      <c r="F200" s="228"/>
      <c r="G200" s="228"/>
      <c r="H200" s="228"/>
      <c r="I200" s="233"/>
      <c r="J200" s="215" t="s">
        <v>70</v>
      </c>
      <c r="K200" s="187">
        <f t="shared" si="15"/>
        <v>0</v>
      </c>
      <c r="L200" s="188">
        <f t="shared" si="16"/>
        <v>0</v>
      </c>
      <c r="M200" s="220"/>
      <c r="N200" s="189"/>
    </row>
    <row r="201" spans="1:14" ht="16.5" customHeight="1" x14ac:dyDescent="0.25">
      <c r="A201" s="176">
        <v>43613</v>
      </c>
      <c r="B201" s="289">
        <v>0.33333333333333331</v>
      </c>
      <c r="C201" s="289">
        <v>0.58333333333333337</v>
      </c>
      <c r="D201" s="177">
        <f t="shared" ref="D201:D222" si="19">MAX((INT((C201-B201)*1440)/60),0)</f>
        <v>6</v>
      </c>
      <c r="E201" s="290">
        <v>0</v>
      </c>
      <c r="F201" s="290">
        <v>40</v>
      </c>
      <c r="G201" s="290">
        <v>0</v>
      </c>
      <c r="H201" s="290">
        <v>21</v>
      </c>
      <c r="I201" s="369">
        <f t="shared" si="17"/>
        <v>299</v>
      </c>
      <c r="J201" s="292"/>
      <c r="K201" s="178">
        <f t="shared" si="15"/>
        <v>1</v>
      </c>
      <c r="L201" s="179">
        <f t="shared" si="16"/>
        <v>4.9833333333333334</v>
      </c>
      <c r="M201" s="293"/>
      <c r="N201" s="180"/>
    </row>
    <row r="202" spans="1:14" ht="16.5" customHeight="1" x14ac:dyDescent="0.25">
      <c r="A202" s="176">
        <v>43614</v>
      </c>
      <c r="B202" s="289">
        <v>0.33333333333333331</v>
      </c>
      <c r="C202" s="289">
        <v>0.58333333333333337</v>
      </c>
      <c r="D202" s="177">
        <f t="shared" si="19"/>
        <v>6</v>
      </c>
      <c r="E202" s="290">
        <v>0</v>
      </c>
      <c r="F202" s="290">
        <v>40</v>
      </c>
      <c r="G202" s="290">
        <v>0</v>
      </c>
      <c r="H202" s="290">
        <v>21</v>
      </c>
      <c r="I202" s="369">
        <f t="shared" si="17"/>
        <v>299</v>
      </c>
      <c r="J202" s="292"/>
      <c r="K202" s="178">
        <f t="shared" ref="K202:K224" si="20">IF(I202+M202&gt;0,1,0)</f>
        <v>1</v>
      </c>
      <c r="L202" s="179">
        <f t="shared" si="16"/>
        <v>4.9833333333333334</v>
      </c>
      <c r="M202" s="293"/>
      <c r="N202" s="180"/>
    </row>
    <row r="203" spans="1:14" ht="16.5" customHeight="1" x14ac:dyDescent="0.25">
      <c r="A203" s="176">
        <v>43615</v>
      </c>
      <c r="B203" s="289">
        <v>0.33333333333333331</v>
      </c>
      <c r="C203" s="289">
        <v>0.58333333333333337</v>
      </c>
      <c r="D203" s="177">
        <f t="shared" si="19"/>
        <v>6</v>
      </c>
      <c r="E203" s="290">
        <v>0</v>
      </c>
      <c r="F203" s="290">
        <v>40</v>
      </c>
      <c r="G203" s="290">
        <v>0</v>
      </c>
      <c r="H203" s="290">
        <v>21</v>
      </c>
      <c r="I203" s="369">
        <f t="shared" si="17"/>
        <v>299</v>
      </c>
      <c r="J203" s="292"/>
      <c r="K203" s="178">
        <f t="shared" si="20"/>
        <v>1</v>
      </c>
      <c r="L203" s="179">
        <f t="shared" si="16"/>
        <v>4.9833333333333334</v>
      </c>
      <c r="M203" s="293"/>
      <c r="N203" s="180"/>
    </row>
    <row r="204" spans="1:14" ht="16.5" customHeight="1" thickBot="1" x14ac:dyDescent="0.3">
      <c r="A204" s="181">
        <v>43616</v>
      </c>
      <c r="B204" s="294">
        <v>0.33333333333333331</v>
      </c>
      <c r="C204" s="294">
        <v>0.58333333333333337</v>
      </c>
      <c r="D204" s="182">
        <f t="shared" si="19"/>
        <v>6</v>
      </c>
      <c r="E204" s="295">
        <v>0</v>
      </c>
      <c r="F204" s="295">
        <v>40</v>
      </c>
      <c r="G204" s="295">
        <v>0</v>
      </c>
      <c r="H204" s="295">
        <v>21</v>
      </c>
      <c r="I204" s="370">
        <f t="shared" si="17"/>
        <v>299</v>
      </c>
      <c r="J204" s="297"/>
      <c r="K204" s="183">
        <f t="shared" si="20"/>
        <v>1</v>
      </c>
      <c r="L204" s="184">
        <f t="shared" si="16"/>
        <v>4.9833333333333334</v>
      </c>
      <c r="M204" s="298"/>
      <c r="N204" s="185"/>
    </row>
    <row r="205" spans="1:14" ht="16.5" customHeight="1" x14ac:dyDescent="0.25">
      <c r="A205" s="84">
        <v>43619</v>
      </c>
      <c r="B205" s="307">
        <v>0.33333333333333331</v>
      </c>
      <c r="C205" s="307">
        <v>0.58333333333333337</v>
      </c>
      <c r="D205" s="197">
        <f t="shared" si="19"/>
        <v>6</v>
      </c>
      <c r="E205" s="310">
        <v>0</v>
      </c>
      <c r="F205" s="310">
        <v>40</v>
      </c>
      <c r="G205" s="310">
        <v>0</v>
      </c>
      <c r="H205" s="310">
        <v>21</v>
      </c>
      <c r="I205" s="371">
        <f t="shared" si="17"/>
        <v>299</v>
      </c>
      <c r="J205" s="312"/>
      <c r="K205" s="85">
        <f t="shared" si="20"/>
        <v>1</v>
      </c>
      <c r="L205" s="86">
        <f t="shared" si="16"/>
        <v>4.9833333333333334</v>
      </c>
      <c r="M205" s="313"/>
      <c r="N205" s="87"/>
    </row>
    <row r="206" spans="1:14" ht="16.5" customHeight="1" x14ac:dyDescent="0.25">
      <c r="A206" s="74">
        <v>43620</v>
      </c>
      <c r="B206" s="289">
        <v>0.33333333333333331</v>
      </c>
      <c r="C206" s="289">
        <v>0.58333333333333337</v>
      </c>
      <c r="D206" s="198">
        <f t="shared" si="19"/>
        <v>6</v>
      </c>
      <c r="E206" s="290">
        <v>0</v>
      </c>
      <c r="F206" s="290">
        <v>40</v>
      </c>
      <c r="G206" s="290">
        <v>0</v>
      </c>
      <c r="H206" s="290">
        <v>21</v>
      </c>
      <c r="I206" s="372">
        <f t="shared" si="17"/>
        <v>299</v>
      </c>
      <c r="J206" s="292"/>
      <c r="K206" s="76">
        <f t="shared" si="20"/>
        <v>1</v>
      </c>
      <c r="L206" s="77">
        <f t="shared" ref="L206:L222" si="21">I206/60</f>
        <v>4.9833333333333334</v>
      </c>
      <c r="M206" s="293"/>
      <c r="N206" s="78"/>
    </row>
    <row r="207" spans="1:14" ht="16.5" customHeight="1" x14ac:dyDescent="0.25">
      <c r="A207" s="74">
        <v>43621</v>
      </c>
      <c r="B207" s="289">
        <v>0.33333333333333331</v>
      </c>
      <c r="C207" s="289">
        <v>0.58333333333333337</v>
      </c>
      <c r="D207" s="198">
        <f t="shared" si="19"/>
        <v>6</v>
      </c>
      <c r="E207" s="290">
        <v>0</v>
      </c>
      <c r="F207" s="290">
        <v>40</v>
      </c>
      <c r="G207" s="290">
        <v>0</v>
      </c>
      <c r="H207" s="290">
        <v>21</v>
      </c>
      <c r="I207" s="372">
        <f t="shared" si="17"/>
        <v>299</v>
      </c>
      <c r="J207" s="292"/>
      <c r="K207" s="76">
        <f t="shared" si="20"/>
        <v>1</v>
      </c>
      <c r="L207" s="77">
        <f t="shared" si="21"/>
        <v>4.9833333333333334</v>
      </c>
      <c r="M207" s="293"/>
      <c r="N207" s="78"/>
    </row>
    <row r="208" spans="1:14" ht="16.5" customHeight="1" x14ac:dyDescent="0.25">
      <c r="A208" s="74">
        <v>43622</v>
      </c>
      <c r="B208" s="289">
        <v>0.33333333333333331</v>
      </c>
      <c r="C208" s="289">
        <v>0.58333333333333337</v>
      </c>
      <c r="D208" s="198">
        <f t="shared" si="19"/>
        <v>6</v>
      </c>
      <c r="E208" s="290">
        <v>0</v>
      </c>
      <c r="F208" s="290">
        <v>40</v>
      </c>
      <c r="G208" s="290">
        <v>0</v>
      </c>
      <c r="H208" s="290">
        <v>21</v>
      </c>
      <c r="I208" s="372">
        <f t="shared" si="17"/>
        <v>299</v>
      </c>
      <c r="J208" s="292"/>
      <c r="K208" s="76">
        <f t="shared" si="20"/>
        <v>1</v>
      </c>
      <c r="L208" s="77">
        <f t="shared" si="21"/>
        <v>4.9833333333333334</v>
      </c>
      <c r="M208" s="293"/>
      <c r="N208" s="78"/>
    </row>
    <row r="209" spans="1:14" ht="16.5" customHeight="1" thickBot="1" x14ac:dyDescent="0.3">
      <c r="A209" s="79">
        <v>43623</v>
      </c>
      <c r="B209" s="294">
        <v>0.33333333333333331</v>
      </c>
      <c r="C209" s="294">
        <v>0.58333333333333337</v>
      </c>
      <c r="D209" s="80">
        <f t="shared" si="19"/>
        <v>6</v>
      </c>
      <c r="E209" s="295">
        <v>0</v>
      </c>
      <c r="F209" s="295">
        <v>40</v>
      </c>
      <c r="G209" s="295">
        <v>0</v>
      </c>
      <c r="H209" s="295">
        <v>21</v>
      </c>
      <c r="I209" s="305">
        <f t="shared" si="17"/>
        <v>299</v>
      </c>
      <c r="J209" s="297"/>
      <c r="K209" s="81">
        <f t="shared" si="20"/>
        <v>1</v>
      </c>
      <c r="L209" s="82">
        <f t="shared" si="21"/>
        <v>4.9833333333333334</v>
      </c>
      <c r="M209" s="298"/>
      <c r="N209" s="83"/>
    </row>
    <row r="210" spans="1:14" ht="16.5" customHeight="1" x14ac:dyDescent="0.25">
      <c r="A210" s="84">
        <v>43626</v>
      </c>
      <c r="B210" s="307">
        <v>0.33333333333333331</v>
      </c>
      <c r="C210" s="307">
        <v>0.58333333333333337</v>
      </c>
      <c r="D210" s="197">
        <f t="shared" si="19"/>
        <v>6</v>
      </c>
      <c r="E210" s="310">
        <v>0</v>
      </c>
      <c r="F210" s="310">
        <v>40</v>
      </c>
      <c r="G210" s="310">
        <v>0</v>
      </c>
      <c r="H210" s="310">
        <v>21</v>
      </c>
      <c r="I210" s="371">
        <f t="shared" si="17"/>
        <v>299</v>
      </c>
      <c r="J210" s="312"/>
      <c r="K210" s="85">
        <f t="shared" si="20"/>
        <v>1</v>
      </c>
      <c r="L210" s="86">
        <f t="shared" si="21"/>
        <v>4.9833333333333334</v>
      </c>
      <c r="M210" s="313"/>
      <c r="N210" s="87"/>
    </row>
    <row r="211" spans="1:14" ht="16.5" customHeight="1" x14ac:dyDescent="0.25">
      <c r="A211" s="74">
        <v>43627</v>
      </c>
      <c r="B211" s="289">
        <v>0.33333333333333331</v>
      </c>
      <c r="C211" s="289">
        <v>0.58333333333333337</v>
      </c>
      <c r="D211" s="198">
        <f t="shared" si="19"/>
        <v>6</v>
      </c>
      <c r="E211" s="290">
        <v>0</v>
      </c>
      <c r="F211" s="290">
        <v>40</v>
      </c>
      <c r="G211" s="290">
        <v>0</v>
      </c>
      <c r="H211" s="290">
        <v>21</v>
      </c>
      <c r="I211" s="372">
        <f t="shared" si="17"/>
        <v>299</v>
      </c>
      <c r="J211" s="292"/>
      <c r="K211" s="76">
        <f t="shared" si="20"/>
        <v>1</v>
      </c>
      <c r="L211" s="77">
        <f t="shared" si="21"/>
        <v>4.9833333333333334</v>
      </c>
      <c r="M211" s="293"/>
      <c r="N211" s="78"/>
    </row>
    <row r="212" spans="1:14" ht="16.5" customHeight="1" x14ac:dyDescent="0.25">
      <c r="A212" s="74">
        <v>43628</v>
      </c>
      <c r="B212" s="289">
        <v>0.33333333333333331</v>
      </c>
      <c r="C212" s="289">
        <v>0.58333333333333337</v>
      </c>
      <c r="D212" s="198">
        <f t="shared" si="19"/>
        <v>6</v>
      </c>
      <c r="E212" s="290">
        <v>0</v>
      </c>
      <c r="F212" s="290">
        <v>40</v>
      </c>
      <c r="G212" s="290">
        <v>0</v>
      </c>
      <c r="H212" s="290">
        <v>21</v>
      </c>
      <c r="I212" s="372">
        <f t="shared" si="17"/>
        <v>299</v>
      </c>
      <c r="J212" s="292"/>
      <c r="K212" s="76">
        <f t="shared" si="20"/>
        <v>1</v>
      </c>
      <c r="L212" s="77">
        <f t="shared" si="21"/>
        <v>4.9833333333333334</v>
      </c>
      <c r="M212" s="293"/>
      <c r="N212" s="78"/>
    </row>
    <row r="213" spans="1:14" ht="16.5" customHeight="1" x14ac:dyDescent="0.25">
      <c r="A213" s="74">
        <v>43629</v>
      </c>
      <c r="B213" s="289">
        <v>0.33333333333333331</v>
      </c>
      <c r="C213" s="289">
        <v>0.58333333333333337</v>
      </c>
      <c r="D213" s="198">
        <f t="shared" si="19"/>
        <v>6</v>
      </c>
      <c r="E213" s="290">
        <v>0</v>
      </c>
      <c r="F213" s="290">
        <v>40</v>
      </c>
      <c r="G213" s="290">
        <v>0</v>
      </c>
      <c r="H213" s="290">
        <v>21</v>
      </c>
      <c r="I213" s="372">
        <f t="shared" si="17"/>
        <v>299</v>
      </c>
      <c r="J213" s="292"/>
      <c r="K213" s="76">
        <f t="shared" si="20"/>
        <v>1</v>
      </c>
      <c r="L213" s="77">
        <f t="shared" si="21"/>
        <v>4.9833333333333334</v>
      </c>
      <c r="M213" s="293"/>
      <c r="N213" s="78"/>
    </row>
    <row r="214" spans="1:14" ht="16.5" customHeight="1" thickBot="1" x14ac:dyDescent="0.3">
      <c r="A214" s="79">
        <v>43630</v>
      </c>
      <c r="B214" s="294">
        <v>0.33333333333333331</v>
      </c>
      <c r="C214" s="294">
        <v>0.58333333333333337</v>
      </c>
      <c r="D214" s="80">
        <f t="shared" si="19"/>
        <v>6</v>
      </c>
      <c r="E214" s="295">
        <v>0</v>
      </c>
      <c r="F214" s="295">
        <v>40</v>
      </c>
      <c r="G214" s="295">
        <v>0</v>
      </c>
      <c r="H214" s="295">
        <v>21</v>
      </c>
      <c r="I214" s="305">
        <f t="shared" si="17"/>
        <v>299</v>
      </c>
      <c r="J214" s="297"/>
      <c r="K214" s="81">
        <f t="shared" si="20"/>
        <v>1</v>
      </c>
      <c r="L214" s="82">
        <f t="shared" si="21"/>
        <v>4.9833333333333334</v>
      </c>
      <c r="M214" s="298"/>
      <c r="N214" s="83"/>
    </row>
    <row r="215" spans="1:14" ht="16.5" customHeight="1" x14ac:dyDescent="0.25">
      <c r="A215" s="84">
        <v>43633</v>
      </c>
      <c r="B215" s="307">
        <v>0.33333333333333331</v>
      </c>
      <c r="C215" s="307">
        <v>0.58333333333333337</v>
      </c>
      <c r="D215" s="197">
        <f t="shared" si="19"/>
        <v>6</v>
      </c>
      <c r="E215" s="310">
        <v>0</v>
      </c>
      <c r="F215" s="310">
        <v>40</v>
      </c>
      <c r="G215" s="310">
        <v>0</v>
      </c>
      <c r="H215" s="310">
        <v>21</v>
      </c>
      <c r="I215" s="371">
        <f t="shared" si="17"/>
        <v>299</v>
      </c>
      <c r="J215" s="312"/>
      <c r="K215" s="85">
        <f t="shared" si="20"/>
        <v>1</v>
      </c>
      <c r="L215" s="86">
        <f t="shared" si="21"/>
        <v>4.9833333333333334</v>
      </c>
      <c r="M215" s="313"/>
      <c r="N215" s="87"/>
    </row>
    <row r="216" spans="1:14" ht="16.5" customHeight="1" x14ac:dyDescent="0.25">
      <c r="A216" s="74">
        <v>43634</v>
      </c>
      <c r="B216" s="289">
        <v>0.33333333333333331</v>
      </c>
      <c r="C216" s="289">
        <v>0.58333333333333337</v>
      </c>
      <c r="D216" s="198">
        <f t="shared" si="19"/>
        <v>6</v>
      </c>
      <c r="E216" s="290">
        <v>0</v>
      </c>
      <c r="F216" s="290">
        <v>0</v>
      </c>
      <c r="G216" s="290">
        <v>0</v>
      </c>
      <c r="H216" s="290">
        <v>0</v>
      </c>
      <c r="I216" s="372">
        <f t="shared" si="17"/>
        <v>360</v>
      </c>
      <c r="J216" s="292" t="s">
        <v>9</v>
      </c>
      <c r="K216" s="76">
        <f t="shared" si="20"/>
        <v>1</v>
      </c>
      <c r="L216" s="77">
        <f t="shared" si="21"/>
        <v>6</v>
      </c>
      <c r="M216" s="293"/>
      <c r="N216" s="78" t="s">
        <v>27</v>
      </c>
    </row>
    <row r="217" spans="1:14" ht="16.5" customHeight="1" x14ac:dyDescent="0.25">
      <c r="A217" s="74">
        <v>43635</v>
      </c>
      <c r="B217" s="289">
        <v>0.33333333333333331</v>
      </c>
      <c r="C217" s="289">
        <v>0.58333333333333337</v>
      </c>
      <c r="D217" s="198">
        <f t="shared" si="19"/>
        <v>6</v>
      </c>
      <c r="E217" s="290">
        <v>0</v>
      </c>
      <c r="F217" s="290">
        <v>0</v>
      </c>
      <c r="G217" s="290">
        <v>0</v>
      </c>
      <c r="H217" s="290">
        <v>0</v>
      </c>
      <c r="I217" s="372">
        <f t="shared" si="17"/>
        <v>360</v>
      </c>
      <c r="J217" s="292" t="s">
        <v>9</v>
      </c>
      <c r="K217" s="76">
        <f t="shared" si="20"/>
        <v>1</v>
      </c>
      <c r="L217" s="77">
        <f t="shared" si="21"/>
        <v>6</v>
      </c>
      <c r="M217" s="293"/>
      <c r="N217" s="78" t="s">
        <v>27</v>
      </c>
    </row>
    <row r="218" spans="1:14" ht="16.5" customHeight="1" x14ac:dyDescent="0.25">
      <c r="A218" s="74">
        <v>43636</v>
      </c>
      <c r="B218" s="289">
        <v>0.33333333333333331</v>
      </c>
      <c r="C218" s="289">
        <v>0.58333333333333337</v>
      </c>
      <c r="D218" s="198">
        <f t="shared" si="19"/>
        <v>6</v>
      </c>
      <c r="E218" s="290">
        <v>0</v>
      </c>
      <c r="F218" s="290">
        <v>0</v>
      </c>
      <c r="G218" s="290">
        <v>0</v>
      </c>
      <c r="H218" s="290">
        <v>0</v>
      </c>
      <c r="I218" s="372">
        <f t="shared" si="17"/>
        <v>360</v>
      </c>
      <c r="J218" s="292" t="s">
        <v>9</v>
      </c>
      <c r="K218" s="76">
        <f t="shared" si="20"/>
        <v>1</v>
      </c>
      <c r="L218" s="77">
        <f t="shared" si="21"/>
        <v>6</v>
      </c>
      <c r="M218" s="293"/>
      <c r="N218" s="78" t="s">
        <v>27</v>
      </c>
    </row>
    <row r="219" spans="1:14" ht="16.5" customHeight="1" thickBot="1" x14ac:dyDescent="0.3">
      <c r="A219" s="79">
        <v>43637</v>
      </c>
      <c r="B219" s="294">
        <v>0.33333333333333331</v>
      </c>
      <c r="C219" s="294">
        <v>0.58333333333333337</v>
      </c>
      <c r="D219" s="80">
        <f t="shared" si="19"/>
        <v>6</v>
      </c>
      <c r="E219" s="295">
        <v>0</v>
      </c>
      <c r="F219" s="295">
        <v>0</v>
      </c>
      <c r="G219" s="295">
        <v>0</v>
      </c>
      <c r="H219" s="295">
        <v>0</v>
      </c>
      <c r="I219" s="305">
        <f t="shared" si="17"/>
        <v>360</v>
      </c>
      <c r="J219" s="297" t="s">
        <v>9</v>
      </c>
      <c r="K219" s="81">
        <f t="shared" si="20"/>
        <v>1</v>
      </c>
      <c r="L219" s="82">
        <f t="shared" si="21"/>
        <v>6</v>
      </c>
      <c r="M219" s="298"/>
      <c r="N219" s="83" t="s">
        <v>27</v>
      </c>
    </row>
    <row r="220" spans="1:14" ht="16.5" customHeight="1" x14ac:dyDescent="0.25">
      <c r="A220" s="88">
        <v>43640</v>
      </c>
      <c r="B220" s="289">
        <v>0.33333333333333331</v>
      </c>
      <c r="C220" s="307">
        <v>0.58333333333333337</v>
      </c>
      <c r="D220" s="197">
        <f t="shared" si="19"/>
        <v>6</v>
      </c>
      <c r="E220" s="290">
        <v>0</v>
      </c>
      <c r="F220" s="290">
        <v>0</v>
      </c>
      <c r="G220" s="290">
        <v>0</v>
      </c>
      <c r="H220" s="290">
        <v>0</v>
      </c>
      <c r="I220" s="371">
        <f t="shared" si="17"/>
        <v>360</v>
      </c>
      <c r="J220" s="292" t="s">
        <v>9</v>
      </c>
      <c r="K220" s="93">
        <f t="shared" si="20"/>
        <v>1</v>
      </c>
      <c r="L220" s="94">
        <f t="shared" si="21"/>
        <v>6</v>
      </c>
      <c r="M220" s="293"/>
      <c r="N220" s="95" t="s">
        <v>27</v>
      </c>
    </row>
    <row r="221" spans="1:14" ht="16.5" customHeight="1" x14ac:dyDescent="0.25">
      <c r="A221" s="74">
        <v>43641</v>
      </c>
      <c r="B221" s="289">
        <v>0.33333333333333331</v>
      </c>
      <c r="C221" s="289">
        <v>0.58333333333333337</v>
      </c>
      <c r="D221" s="198">
        <f t="shared" si="19"/>
        <v>6</v>
      </c>
      <c r="E221" s="290">
        <v>0</v>
      </c>
      <c r="F221" s="290">
        <v>0</v>
      </c>
      <c r="G221" s="290">
        <v>0</v>
      </c>
      <c r="H221" s="290">
        <v>0</v>
      </c>
      <c r="I221" s="372">
        <f t="shared" si="17"/>
        <v>360</v>
      </c>
      <c r="J221" s="292" t="s">
        <v>9</v>
      </c>
      <c r="K221" s="76">
        <f t="shared" si="20"/>
        <v>1</v>
      </c>
      <c r="L221" s="77">
        <f t="shared" si="21"/>
        <v>6</v>
      </c>
      <c r="M221" s="293"/>
      <c r="N221" s="78" t="s">
        <v>27</v>
      </c>
    </row>
    <row r="222" spans="1:14" ht="16.5" customHeight="1" x14ac:dyDescent="0.25">
      <c r="A222" s="74">
        <v>43642</v>
      </c>
      <c r="B222" s="289"/>
      <c r="C222" s="289"/>
      <c r="D222" s="198">
        <f t="shared" si="19"/>
        <v>0</v>
      </c>
      <c r="E222" s="290"/>
      <c r="F222" s="290"/>
      <c r="G222" s="290"/>
      <c r="H222" s="290"/>
      <c r="I222" s="372">
        <f t="shared" si="17"/>
        <v>0</v>
      </c>
      <c r="J222" s="292" t="s">
        <v>19</v>
      </c>
      <c r="K222" s="76">
        <f t="shared" si="20"/>
        <v>0</v>
      </c>
      <c r="L222" s="77">
        <f t="shared" si="21"/>
        <v>0</v>
      </c>
      <c r="M222" s="293"/>
      <c r="N222" s="78" t="s">
        <v>13</v>
      </c>
    </row>
    <row r="223" spans="1:14" s="205" customFormat="1" ht="16.5" customHeight="1" x14ac:dyDescent="0.25">
      <c r="A223" s="74">
        <v>43643</v>
      </c>
      <c r="B223" s="89" t="s">
        <v>28</v>
      </c>
      <c r="C223" s="90"/>
      <c r="D223" s="204"/>
      <c r="E223" s="225"/>
      <c r="F223" s="225"/>
      <c r="G223" s="225"/>
      <c r="H223" s="225"/>
      <c r="I223" s="92"/>
      <c r="J223" s="212"/>
      <c r="K223" s="76">
        <f t="shared" si="20"/>
        <v>0</v>
      </c>
      <c r="L223" s="77">
        <v>0</v>
      </c>
      <c r="M223" s="225"/>
      <c r="N223" s="78" t="s">
        <v>26</v>
      </c>
    </row>
    <row r="224" spans="1:14" s="205" customFormat="1" ht="16.5" customHeight="1" x14ac:dyDescent="0.25">
      <c r="A224" s="74">
        <v>43644</v>
      </c>
      <c r="B224" s="89" t="s">
        <v>28</v>
      </c>
      <c r="C224" s="90"/>
      <c r="D224" s="204"/>
      <c r="E224" s="225"/>
      <c r="F224" s="225"/>
      <c r="G224" s="225"/>
      <c r="H224" s="225"/>
      <c r="I224" s="92"/>
      <c r="J224" s="212"/>
      <c r="K224" s="76">
        <f t="shared" si="20"/>
        <v>0</v>
      </c>
      <c r="L224" s="77">
        <v>0</v>
      </c>
      <c r="M224" s="225"/>
      <c r="N224" s="78"/>
    </row>
    <row r="226" spans="1:12" ht="16.5" customHeight="1" x14ac:dyDescent="0.25">
      <c r="A226" s="4"/>
      <c r="C226" s="1"/>
      <c r="D226" s="202"/>
      <c r="E226" s="200"/>
      <c r="F226" s="200"/>
      <c r="G226" s="200"/>
      <c r="H226" s="200"/>
      <c r="I226" s="2"/>
    </row>
    <row r="227" spans="1:12" ht="16.5" customHeight="1" x14ac:dyDescent="0.25">
      <c r="A227" s="4"/>
      <c r="I227" s="6"/>
      <c r="L227" s="7"/>
    </row>
    <row r="228" spans="1:12" ht="16.5" customHeight="1" x14ac:dyDescent="0.25">
      <c r="A228" s="4"/>
    </row>
  </sheetData>
  <sheetProtection algorithmName="SHA-512" hashValue="bLhrTkfQI5snNwCQgglQNXjtSEmPUpI3SVVpUqb8hhENaz8Y84JHSCJJLzXcpfdh4n6IjCHcLshaNQvCr+FZAg==" saltValue="beorgReNG+QLWeWYnQWQrg==" spinCount="100000" sheet="1" objects="1" scenarios="1" selectLockedCells="1"/>
  <conditionalFormatting sqref="K6">
    <cfRule type="cellIs" dxfId="29" priority="5" operator="lessThan">
      <formula>180</formula>
    </cfRule>
    <cfRule type="cellIs" dxfId="28" priority="6" operator="greaterThanOrEqual">
      <formula>180</formula>
    </cfRule>
  </conditionalFormatting>
  <conditionalFormatting sqref="L6">
    <cfRule type="cellIs" dxfId="27" priority="3" operator="lessThan">
      <formula>$D$6</formula>
    </cfRule>
    <cfRule type="cellIs" dxfId="26" priority="4" operator="greaterThanOrEqual">
      <formula>$D$6</formula>
    </cfRule>
  </conditionalFormatting>
  <conditionalFormatting sqref="M6">
    <cfRule type="cellIs" dxfId="25" priority="1" operator="greaterThan">
      <formula>$G$6</formula>
    </cfRule>
    <cfRule type="cellIs" dxfId="24" priority="2" operator="lessThanOrEqual">
      <formula>$G$6</formula>
    </cfRule>
  </conditionalFormatting>
  <dataValidations count="1">
    <dataValidation type="list" allowBlank="1" showInputMessage="1" showErrorMessage="1" errorTitle="Incorrect Grade" error="Please use the drop-down arrow to enter either K-6, 7-12, or Half-K.  " sqref="B6" xr:uid="{00000000-0002-0000-0600-000000000000}">
      <formula1>"K-6,7-12,Half-K"</formula1>
    </dataValidation>
  </dataValidations>
  <pageMargins left="0.7" right="0.7" top="0.75" bottom="0.75" header="0.3" footer="0.3"/>
  <pageSetup scale="74" fitToHeight="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28"/>
  <sheetViews>
    <sheetView zoomScale="85" zoomScaleNormal="85" workbookViewId="0"/>
  </sheetViews>
  <sheetFormatPr defaultRowHeight="16.5" customHeight="1" x14ac:dyDescent="0.25"/>
  <cols>
    <col min="1" max="1" width="16.85546875" style="8" customWidth="1"/>
    <col min="2" max="2" width="11.85546875" style="4" customWidth="1"/>
    <col min="3" max="3" width="14.85546875" style="4" customWidth="1"/>
    <col min="4" max="4" width="11" style="203" customWidth="1"/>
    <col min="5" max="5" width="10.7109375" style="201" customWidth="1"/>
    <col min="6" max="6" width="8" style="201" customWidth="1"/>
    <col min="7" max="7" width="7.5703125" style="201" customWidth="1"/>
    <col min="8" max="8" width="9.42578125" style="201" customWidth="1"/>
    <col min="9" max="9" width="12" style="5" customWidth="1"/>
    <col min="10" max="10" width="28.85546875" style="3" customWidth="1"/>
    <col min="11" max="11" width="9.5703125" customWidth="1"/>
    <col min="12" max="12" width="11.42578125" customWidth="1"/>
    <col min="13" max="13" width="15" customWidth="1"/>
    <col min="14" max="14" width="66.42578125" style="11" bestFit="1" customWidth="1"/>
  </cols>
  <sheetData>
    <row r="1" spans="1:15" ht="31.7" customHeight="1" thickBot="1" x14ac:dyDescent="0.4">
      <c r="A1" s="379" t="s">
        <v>41</v>
      </c>
      <c r="B1" s="380"/>
      <c r="C1" s="380"/>
      <c r="D1" s="380"/>
      <c r="E1" s="380"/>
      <c r="F1" s="380"/>
      <c r="G1" s="380"/>
      <c r="H1" s="380"/>
      <c r="I1" s="380"/>
      <c r="J1" s="380"/>
      <c r="K1" s="380"/>
      <c r="L1" s="380"/>
      <c r="M1" s="380"/>
      <c r="N1" s="381"/>
    </row>
    <row r="2" spans="1:15" ht="15" x14ac:dyDescent="0.25">
      <c r="A2" s="12"/>
      <c r="B2" s="273"/>
      <c r="C2" s="273"/>
      <c r="D2" s="274"/>
      <c r="E2" s="275"/>
      <c r="F2" s="275"/>
      <c r="G2" s="275"/>
      <c r="H2" s="275"/>
      <c r="I2" s="13"/>
      <c r="J2" s="13"/>
      <c r="K2" s="14"/>
      <c r="L2" s="14"/>
      <c r="M2" s="14"/>
      <c r="N2" s="15"/>
    </row>
    <row r="3" spans="1:15" ht="15" x14ac:dyDescent="0.25">
      <c r="A3" s="16" t="s">
        <v>30</v>
      </c>
      <c r="B3" s="373" t="s">
        <v>34</v>
      </c>
      <c r="C3" s="374"/>
      <c r="D3" s="374"/>
      <c r="E3" s="374"/>
      <c r="F3" s="374"/>
      <c r="G3" s="375"/>
      <c r="H3" s="275"/>
      <c r="I3" s="13"/>
      <c r="J3" s="13"/>
      <c r="K3" s="14"/>
      <c r="L3" s="14"/>
      <c r="M3" s="14"/>
      <c r="N3" s="15"/>
    </row>
    <row r="4" spans="1:15" ht="15" x14ac:dyDescent="0.25">
      <c r="A4" s="16" t="s">
        <v>29</v>
      </c>
      <c r="B4" s="373" t="s">
        <v>56</v>
      </c>
      <c r="C4" s="374"/>
      <c r="D4" s="374"/>
      <c r="E4" s="374"/>
      <c r="F4" s="374"/>
      <c r="G4" s="375"/>
      <c r="H4" s="275"/>
      <c r="I4" s="13"/>
      <c r="J4" s="13"/>
      <c r="K4" s="14" t="s">
        <v>20</v>
      </c>
      <c r="L4" s="14" t="s">
        <v>21</v>
      </c>
      <c r="M4" s="14" t="s">
        <v>38</v>
      </c>
      <c r="N4" s="15"/>
    </row>
    <row r="5" spans="1:15" ht="15.75" thickBot="1" x14ac:dyDescent="0.3">
      <c r="A5" s="16" t="s">
        <v>31</v>
      </c>
      <c r="B5" s="373" t="s">
        <v>50</v>
      </c>
      <c r="C5" s="374"/>
      <c r="D5" s="376"/>
      <c r="E5" s="374"/>
      <c r="F5" s="374"/>
      <c r="G5" s="375"/>
      <c r="H5" s="275"/>
      <c r="I5" s="13"/>
      <c r="J5" s="13"/>
      <c r="K5" s="14"/>
      <c r="L5" s="14"/>
      <c r="M5" s="14"/>
      <c r="N5" s="15"/>
    </row>
    <row r="6" spans="1:15" ht="30.75" thickBot="1" x14ac:dyDescent="0.3">
      <c r="A6" s="17" t="s">
        <v>32</v>
      </c>
      <c r="B6" s="276" t="s">
        <v>40</v>
      </c>
      <c r="C6" s="277" t="s">
        <v>23</v>
      </c>
      <c r="D6" s="18">
        <f>IF(B6="K-6",900,IF(B6="7-12",990,IF(B6="Half-K",450,"Please use the dropdown box to enter K-6, 7-12, or Half-K")))</f>
        <v>900</v>
      </c>
      <c r="E6" s="278" t="s">
        <v>39</v>
      </c>
      <c r="F6" s="279"/>
      <c r="G6" s="18">
        <f>MAX(MODE(D9:D222)*4,IF(B6="K-6",20,IF(B6="7-12",22,IF(B6="Half-K",10,"Please use the dropdown box to enter K-6, 7-12, or Half-K"))))</f>
        <v>24</v>
      </c>
      <c r="H6" s="275"/>
      <c r="I6" s="13"/>
      <c r="J6" s="13"/>
      <c r="K6" s="280">
        <f>SUM(K10:K224)</f>
        <v>183</v>
      </c>
      <c r="L6" s="19">
        <f>SUM(L9:L224)+SUM(M9:M224)</f>
        <v>907</v>
      </c>
      <c r="M6" s="20">
        <f>SUM(M9:M224)</f>
        <v>20</v>
      </c>
      <c r="N6" s="199" t="s">
        <v>33</v>
      </c>
    </row>
    <row r="7" spans="1:15" ht="15" x14ac:dyDescent="0.25">
      <c r="A7" s="21" t="s">
        <v>17</v>
      </c>
      <c r="B7" s="281" t="s">
        <v>16</v>
      </c>
      <c r="C7" s="281" t="s">
        <v>16</v>
      </c>
      <c r="D7" s="282" t="s">
        <v>17</v>
      </c>
      <c r="E7" s="283" t="s">
        <v>16</v>
      </c>
      <c r="F7" s="283" t="s">
        <v>16</v>
      </c>
      <c r="G7" s="283" t="s">
        <v>16</v>
      </c>
      <c r="H7" s="283" t="s">
        <v>16</v>
      </c>
      <c r="I7" s="21" t="s">
        <v>17</v>
      </c>
      <c r="J7" s="22" t="s">
        <v>16</v>
      </c>
      <c r="K7" s="21" t="s">
        <v>17</v>
      </c>
      <c r="L7" s="21" t="s">
        <v>17</v>
      </c>
      <c r="M7" s="22" t="s">
        <v>16</v>
      </c>
      <c r="N7" s="15"/>
    </row>
    <row r="8" spans="1:15" ht="60.75" thickBot="1" x14ac:dyDescent="0.3">
      <c r="A8" s="23" t="s">
        <v>0</v>
      </c>
      <c r="B8" s="24" t="s">
        <v>1</v>
      </c>
      <c r="C8" s="24" t="s">
        <v>2</v>
      </c>
      <c r="D8" s="284" t="s">
        <v>3</v>
      </c>
      <c r="E8" s="221" t="s">
        <v>14</v>
      </c>
      <c r="F8" s="221" t="s">
        <v>11</v>
      </c>
      <c r="G8" s="221" t="s">
        <v>15</v>
      </c>
      <c r="H8" s="221" t="s">
        <v>61</v>
      </c>
      <c r="I8" s="25" t="s">
        <v>4</v>
      </c>
      <c r="J8" s="24" t="s">
        <v>5</v>
      </c>
      <c r="K8" s="285" t="s">
        <v>6</v>
      </c>
      <c r="L8" s="25" t="s">
        <v>7</v>
      </c>
      <c r="M8" s="24" t="s">
        <v>18</v>
      </c>
      <c r="N8" s="26" t="s">
        <v>22</v>
      </c>
    </row>
    <row r="9" spans="1:15" ht="30.75" thickBot="1" x14ac:dyDescent="0.3">
      <c r="A9" s="27" t="s">
        <v>48</v>
      </c>
      <c r="B9" s="28"/>
      <c r="C9" s="29"/>
      <c r="D9" s="208"/>
      <c r="E9" s="222"/>
      <c r="F9" s="222"/>
      <c r="G9" s="222"/>
      <c r="H9" s="222"/>
      <c r="I9" s="30"/>
      <c r="J9" s="209" t="s">
        <v>25</v>
      </c>
      <c r="K9" s="31">
        <f>IF(I9+M9&gt;0,1,0)</f>
        <v>0</v>
      </c>
      <c r="L9" s="286" t="s">
        <v>12</v>
      </c>
      <c r="M9" s="287"/>
      <c r="N9" s="33" t="s">
        <v>37</v>
      </c>
      <c r="O9" s="9"/>
    </row>
    <row r="10" spans="1:15" s="205" customFormat="1" ht="16.5" customHeight="1" x14ac:dyDescent="0.25">
      <c r="A10" s="34">
        <v>43346</v>
      </c>
      <c r="B10" s="35" t="s">
        <v>10</v>
      </c>
      <c r="C10" s="36"/>
      <c r="D10" s="206"/>
      <c r="E10" s="223"/>
      <c r="F10" s="223"/>
      <c r="G10" s="223"/>
      <c r="H10" s="223"/>
      <c r="I10" s="37"/>
      <c r="J10" s="210" t="s">
        <v>71</v>
      </c>
      <c r="K10" s="38">
        <f t="shared" ref="K10:K73" si="0">IF(I10+M10&gt;0,1,0)</f>
        <v>0</v>
      </c>
      <c r="L10" s="288">
        <f>I10/60</f>
        <v>0</v>
      </c>
      <c r="M10" s="234"/>
      <c r="N10" s="39"/>
      <c r="O10" s="207"/>
    </row>
    <row r="11" spans="1:15" ht="16.5" customHeight="1" x14ac:dyDescent="0.25">
      <c r="A11" s="40">
        <v>43347</v>
      </c>
      <c r="B11" s="289"/>
      <c r="C11" s="289"/>
      <c r="D11" s="41">
        <f>MAX((INT((C11-B11)*1440)/60),0)</f>
        <v>0</v>
      </c>
      <c r="E11" s="290"/>
      <c r="F11" s="290"/>
      <c r="G11" s="290"/>
      <c r="H11" s="290"/>
      <c r="I11" s="291">
        <f>MAX((D11*60)-H11-F11-E11-G11,0)</f>
        <v>0</v>
      </c>
      <c r="J11" s="315" t="s">
        <v>46</v>
      </c>
      <c r="K11" s="42">
        <f t="shared" ref="K11:K12" si="1">IF(I11+M11&gt;0,1,0)</f>
        <v>1</v>
      </c>
      <c r="L11" s="288">
        <f t="shared" ref="L11" si="2">I11/60</f>
        <v>0</v>
      </c>
      <c r="M11" s="293">
        <v>5</v>
      </c>
      <c r="N11" s="44"/>
    </row>
    <row r="12" spans="1:15" ht="16.5" customHeight="1" x14ac:dyDescent="0.25">
      <c r="A12" s="40">
        <v>43348</v>
      </c>
      <c r="B12" s="289">
        <v>0.35416666666666669</v>
      </c>
      <c r="C12" s="289">
        <v>0.60416666666666663</v>
      </c>
      <c r="D12" s="41">
        <f t="shared" ref="D12" si="3">MAX((INT((C12-B12)*1440)/60),0)</f>
        <v>6</v>
      </c>
      <c r="E12" s="290">
        <v>0</v>
      </c>
      <c r="F12" s="290">
        <v>30</v>
      </c>
      <c r="G12" s="290">
        <v>30</v>
      </c>
      <c r="H12" s="290">
        <v>0</v>
      </c>
      <c r="I12" s="291">
        <f t="shared" ref="I12" si="4">MAX((D12*60)-H12-F12-E12-G12,0)</f>
        <v>300</v>
      </c>
      <c r="J12" s="292"/>
      <c r="K12" s="42">
        <f t="shared" si="1"/>
        <v>1</v>
      </c>
      <c r="L12" s="43">
        <f>I12/60</f>
        <v>5</v>
      </c>
      <c r="M12" s="293"/>
      <c r="N12" s="44"/>
      <c r="O12" s="10"/>
    </row>
    <row r="13" spans="1:15" ht="15" x14ac:dyDescent="0.25">
      <c r="A13" s="40">
        <v>43349</v>
      </c>
      <c r="B13" s="289">
        <v>0.35416666666666669</v>
      </c>
      <c r="C13" s="289">
        <v>0.60416666666666663</v>
      </c>
      <c r="D13" s="41">
        <f t="shared" ref="D13:D76" si="5">MAX((INT((C13-B13)*1440)/60),0)</f>
        <v>6</v>
      </c>
      <c r="E13" s="290">
        <v>0</v>
      </c>
      <c r="F13" s="290">
        <v>30</v>
      </c>
      <c r="G13" s="290">
        <v>30</v>
      </c>
      <c r="H13" s="290">
        <v>0</v>
      </c>
      <c r="I13" s="291">
        <f t="shared" ref="I13:I76" si="6">MAX((D13*60)-H13-F13-E13-G13,0)</f>
        <v>300</v>
      </c>
      <c r="J13" s="292"/>
      <c r="K13" s="42">
        <f t="shared" si="0"/>
        <v>1</v>
      </c>
      <c r="L13" s="43">
        <f>I13/60</f>
        <v>5</v>
      </c>
      <c r="M13" s="293"/>
      <c r="N13" s="44"/>
      <c r="O13" s="10"/>
    </row>
    <row r="14" spans="1:15" ht="16.5" customHeight="1" thickBot="1" x14ac:dyDescent="0.3">
      <c r="A14" s="45">
        <v>43350</v>
      </c>
      <c r="B14" s="294">
        <v>0.35416666666666669</v>
      </c>
      <c r="C14" s="294">
        <v>0.60416666666666663</v>
      </c>
      <c r="D14" s="46">
        <f t="shared" si="5"/>
        <v>6</v>
      </c>
      <c r="E14" s="295">
        <v>0</v>
      </c>
      <c r="F14" s="295">
        <v>30</v>
      </c>
      <c r="G14" s="295">
        <v>30</v>
      </c>
      <c r="H14" s="295">
        <v>0</v>
      </c>
      <c r="I14" s="296">
        <f t="shared" si="6"/>
        <v>300</v>
      </c>
      <c r="J14" s="297"/>
      <c r="K14" s="47">
        <f t="shared" si="0"/>
        <v>1</v>
      </c>
      <c r="L14" s="32">
        <f t="shared" ref="L14:L74" si="7">I14/60</f>
        <v>5</v>
      </c>
      <c r="M14" s="298"/>
      <c r="N14" s="48"/>
      <c r="O14" s="10"/>
    </row>
    <row r="15" spans="1:15" ht="16.5" customHeight="1" x14ac:dyDescent="0.25">
      <c r="A15" s="49">
        <v>43353</v>
      </c>
      <c r="B15" s="299" t="s">
        <v>10</v>
      </c>
      <c r="C15" s="299"/>
      <c r="D15" s="299"/>
      <c r="E15" s="299"/>
      <c r="F15" s="299"/>
      <c r="G15" s="299"/>
      <c r="H15" s="299"/>
      <c r="I15" s="299"/>
      <c r="J15" s="292" t="s">
        <v>63</v>
      </c>
      <c r="K15" s="300">
        <f t="shared" si="0"/>
        <v>0</v>
      </c>
      <c r="L15" s="301">
        <f t="shared" si="7"/>
        <v>0</v>
      </c>
      <c r="M15" s="293"/>
      <c r="N15" s="52"/>
    </row>
    <row r="16" spans="1:15" ht="16.5" customHeight="1" x14ac:dyDescent="0.25">
      <c r="A16" s="40">
        <v>43354</v>
      </c>
      <c r="B16" s="289">
        <v>0.35416666666666669</v>
      </c>
      <c r="C16" s="289">
        <v>0.60416666666666663</v>
      </c>
      <c r="D16" s="41">
        <f t="shared" si="5"/>
        <v>6</v>
      </c>
      <c r="E16" s="290">
        <v>0</v>
      </c>
      <c r="F16" s="290">
        <v>30</v>
      </c>
      <c r="G16" s="290">
        <v>30</v>
      </c>
      <c r="H16" s="290">
        <v>0</v>
      </c>
      <c r="I16" s="291">
        <f t="shared" si="6"/>
        <v>300</v>
      </c>
      <c r="J16" s="292"/>
      <c r="K16" s="42">
        <f t="shared" si="0"/>
        <v>1</v>
      </c>
      <c r="L16" s="43">
        <f t="shared" si="7"/>
        <v>5</v>
      </c>
      <c r="M16" s="293"/>
      <c r="N16" s="44"/>
    </row>
    <row r="17" spans="1:14" ht="16.5" customHeight="1" x14ac:dyDescent="0.25">
      <c r="A17" s="40">
        <v>43355</v>
      </c>
      <c r="B17" s="289">
        <v>0.35416666666666669</v>
      </c>
      <c r="C17" s="289">
        <v>0.60416666666666663</v>
      </c>
      <c r="D17" s="41">
        <f t="shared" si="5"/>
        <v>6</v>
      </c>
      <c r="E17" s="290">
        <v>0</v>
      </c>
      <c r="F17" s="290">
        <v>30</v>
      </c>
      <c r="G17" s="290">
        <v>30</v>
      </c>
      <c r="H17" s="290">
        <v>0</v>
      </c>
      <c r="I17" s="291">
        <f t="shared" si="6"/>
        <v>300</v>
      </c>
      <c r="J17" s="292"/>
      <c r="K17" s="42">
        <f t="shared" si="0"/>
        <v>1</v>
      </c>
      <c r="L17" s="43">
        <f t="shared" si="7"/>
        <v>5</v>
      </c>
      <c r="M17" s="293"/>
      <c r="N17" s="44"/>
    </row>
    <row r="18" spans="1:14" ht="16.5" customHeight="1" x14ac:dyDescent="0.25">
      <c r="A18" s="40">
        <v>43356</v>
      </c>
      <c r="B18" s="289">
        <v>0.35416666666666669</v>
      </c>
      <c r="C18" s="289">
        <v>0.60416666666666663</v>
      </c>
      <c r="D18" s="41">
        <f t="shared" si="5"/>
        <v>6</v>
      </c>
      <c r="E18" s="290">
        <v>0</v>
      </c>
      <c r="F18" s="290">
        <v>30</v>
      </c>
      <c r="G18" s="290">
        <v>30</v>
      </c>
      <c r="H18" s="290">
        <v>0</v>
      </c>
      <c r="I18" s="291">
        <f t="shared" si="6"/>
        <v>300</v>
      </c>
      <c r="J18" s="292"/>
      <c r="K18" s="42">
        <f t="shared" si="0"/>
        <v>1</v>
      </c>
      <c r="L18" s="43">
        <f t="shared" si="7"/>
        <v>5</v>
      </c>
      <c r="M18" s="293"/>
      <c r="N18" s="44"/>
    </row>
    <row r="19" spans="1:14" ht="16.5" customHeight="1" thickBot="1" x14ac:dyDescent="0.3">
      <c r="A19" s="45">
        <v>43357</v>
      </c>
      <c r="B19" s="294">
        <v>0.35416666666666669</v>
      </c>
      <c r="C19" s="294">
        <v>0.60416666666666663</v>
      </c>
      <c r="D19" s="46">
        <f t="shared" si="5"/>
        <v>6</v>
      </c>
      <c r="E19" s="295">
        <v>0</v>
      </c>
      <c r="F19" s="295">
        <v>30</v>
      </c>
      <c r="G19" s="295">
        <v>30</v>
      </c>
      <c r="H19" s="295">
        <v>0</v>
      </c>
      <c r="I19" s="296">
        <f t="shared" si="6"/>
        <v>300</v>
      </c>
      <c r="J19" s="297"/>
      <c r="K19" s="47">
        <f t="shared" si="0"/>
        <v>1</v>
      </c>
      <c r="L19" s="32">
        <f t="shared" si="7"/>
        <v>5</v>
      </c>
      <c r="M19" s="298"/>
      <c r="N19" s="48"/>
    </row>
    <row r="20" spans="1:14" ht="16.5" customHeight="1" x14ac:dyDescent="0.25">
      <c r="A20" s="49">
        <v>43360</v>
      </c>
      <c r="B20" s="289">
        <v>0.35416666666666669</v>
      </c>
      <c r="C20" s="289">
        <v>0.60416666666666663</v>
      </c>
      <c r="D20" s="41">
        <f t="shared" si="5"/>
        <v>6</v>
      </c>
      <c r="E20" s="290">
        <v>0</v>
      </c>
      <c r="F20" s="290">
        <v>30</v>
      </c>
      <c r="G20" s="290">
        <v>30</v>
      </c>
      <c r="H20" s="290">
        <v>0</v>
      </c>
      <c r="I20" s="291">
        <f t="shared" si="6"/>
        <v>300</v>
      </c>
      <c r="J20" s="292"/>
      <c r="K20" s="50">
        <f t="shared" si="0"/>
        <v>1</v>
      </c>
      <c r="L20" s="51">
        <f t="shared" si="7"/>
        <v>5</v>
      </c>
      <c r="M20" s="293"/>
      <c r="N20" s="52"/>
    </row>
    <row r="21" spans="1:14" ht="16.5" customHeight="1" x14ac:dyDescent="0.25">
      <c r="A21" s="40">
        <v>43361</v>
      </c>
      <c r="B21" s="289">
        <v>0.35416666666666669</v>
      </c>
      <c r="C21" s="289">
        <v>0.60416666666666663</v>
      </c>
      <c r="D21" s="41">
        <f t="shared" si="5"/>
        <v>6</v>
      </c>
      <c r="E21" s="290">
        <v>0</v>
      </c>
      <c r="F21" s="290">
        <v>30</v>
      </c>
      <c r="G21" s="290">
        <v>30</v>
      </c>
      <c r="H21" s="290">
        <v>0</v>
      </c>
      <c r="I21" s="291">
        <f t="shared" si="6"/>
        <v>300</v>
      </c>
      <c r="J21" s="292"/>
      <c r="K21" s="42">
        <f t="shared" si="0"/>
        <v>1</v>
      </c>
      <c r="L21" s="43">
        <f t="shared" si="7"/>
        <v>5</v>
      </c>
      <c r="M21" s="293"/>
      <c r="N21" s="44"/>
    </row>
    <row r="22" spans="1:14" ht="16.5" customHeight="1" x14ac:dyDescent="0.25">
      <c r="A22" s="40">
        <v>43362</v>
      </c>
      <c r="B22" s="299" t="s">
        <v>10</v>
      </c>
      <c r="C22" s="299"/>
      <c r="D22" s="299"/>
      <c r="E22" s="299"/>
      <c r="F22" s="299"/>
      <c r="G22" s="299"/>
      <c r="H22" s="299"/>
      <c r="I22" s="299"/>
      <c r="J22" s="292" t="s">
        <v>64</v>
      </c>
      <c r="K22" s="42">
        <f t="shared" si="0"/>
        <v>0</v>
      </c>
      <c r="L22" s="43">
        <f t="shared" si="7"/>
        <v>0</v>
      </c>
      <c r="M22" s="293"/>
      <c r="N22" s="44"/>
    </row>
    <row r="23" spans="1:14" ht="16.5" customHeight="1" x14ac:dyDescent="0.25">
      <c r="A23" s="40">
        <v>43363</v>
      </c>
      <c r="B23" s="289">
        <v>0.35416666666666669</v>
      </c>
      <c r="C23" s="289">
        <v>0.60416666666666663</v>
      </c>
      <c r="D23" s="41">
        <f t="shared" si="5"/>
        <v>6</v>
      </c>
      <c r="E23" s="290">
        <v>0</v>
      </c>
      <c r="F23" s="290">
        <v>30</v>
      </c>
      <c r="G23" s="290">
        <v>30</v>
      </c>
      <c r="H23" s="290">
        <v>0</v>
      </c>
      <c r="I23" s="291">
        <f t="shared" si="6"/>
        <v>300</v>
      </c>
      <c r="J23" s="292"/>
      <c r="K23" s="42">
        <f t="shared" si="0"/>
        <v>1</v>
      </c>
      <c r="L23" s="43">
        <f t="shared" si="7"/>
        <v>5</v>
      </c>
      <c r="M23" s="293"/>
      <c r="N23" s="44"/>
    </row>
    <row r="24" spans="1:14" ht="16.5" customHeight="1" thickBot="1" x14ac:dyDescent="0.3">
      <c r="A24" s="45">
        <v>43364</v>
      </c>
      <c r="B24" s="294">
        <v>0.35416666666666669</v>
      </c>
      <c r="C24" s="294">
        <v>0.60416666666666663</v>
      </c>
      <c r="D24" s="46">
        <f t="shared" si="5"/>
        <v>6</v>
      </c>
      <c r="E24" s="295">
        <v>0</v>
      </c>
      <c r="F24" s="295">
        <v>30</v>
      </c>
      <c r="G24" s="295">
        <v>30</v>
      </c>
      <c r="H24" s="295">
        <v>0</v>
      </c>
      <c r="I24" s="296">
        <f t="shared" si="6"/>
        <v>300</v>
      </c>
      <c r="J24" s="297"/>
      <c r="K24" s="47">
        <f t="shared" si="0"/>
        <v>1</v>
      </c>
      <c r="L24" s="32">
        <f t="shared" si="7"/>
        <v>5</v>
      </c>
      <c r="M24" s="298"/>
      <c r="N24" s="48"/>
    </row>
    <row r="25" spans="1:14" ht="16.5" customHeight="1" x14ac:dyDescent="0.25">
      <c r="A25" s="49">
        <v>43367</v>
      </c>
      <c r="B25" s="289">
        <v>0.35416666666666669</v>
      </c>
      <c r="C25" s="289">
        <v>0.60416666666666663</v>
      </c>
      <c r="D25" s="41">
        <f t="shared" si="5"/>
        <v>6</v>
      </c>
      <c r="E25" s="290">
        <v>0</v>
      </c>
      <c r="F25" s="290">
        <v>30</v>
      </c>
      <c r="G25" s="290">
        <v>30</v>
      </c>
      <c r="H25" s="290">
        <v>0</v>
      </c>
      <c r="I25" s="291">
        <f t="shared" si="6"/>
        <v>300</v>
      </c>
      <c r="J25" s="292"/>
      <c r="K25" s="50">
        <f t="shared" si="0"/>
        <v>1</v>
      </c>
      <c r="L25" s="51">
        <f t="shared" si="7"/>
        <v>5</v>
      </c>
      <c r="M25" s="293"/>
      <c r="N25" s="52"/>
    </row>
    <row r="26" spans="1:14" ht="16.5" customHeight="1" x14ac:dyDescent="0.25">
      <c r="A26" s="40">
        <v>43368</v>
      </c>
      <c r="B26" s="289">
        <v>0.35416666666666669</v>
      </c>
      <c r="C26" s="289">
        <v>0.60416666666666663</v>
      </c>
      <c r="D26" s="41">
        <f t="shared" si="5"/>
        <v>6</v>
      </c>
      <c r="E26" s="290">
        <v>0</v>
      </c>
      <c r="F26" s="290">
        <v>30</v>
      </c>
      <c r="G26" s="290">
        <v>30</v>
      </c>
      <c r="H26" s="290">
        <v>0</v>
      </c>
      <c r="I26" s="291">
        <f t="shared" si="6"/>
        <v>300</v>
      </c>
      <c r="J26" s="292"/>
      <c r="K26" s="42">
        <f t="shared" si="0"/>
        <v>1</v>
      </c>
      <c r="L26" s="43">
        <f t="shared" si="7"/>
        <v>5</v>
      </c>
      <c r="M26" s="293"/>
      <c r="N26" s="44"/>
    </row>
    <row r="27" spans="1:14" ht="16.5" customHeight="1" x14ac:dyDescent="0.25">
      <c r="A27" s="40">
        <v>43369</v>
      </c>
      <c r="B27" s="289">
        <v>0.35416666666666669</v>
      </c>
      <c r="C27" s="289">
        <v>0.60416666666666663</v>
      </c>
      <c r="D27" s="41">
        <f t="shared" si="5"/>
        <v>6</v>
      </c>
      <c r="E27" s="290">
        <v>0</v>
      </c>
      <c r="F27" s="290">
        <v>30</v>
      </c>
      <c r="G27" s="290">
        <v>30</v>
      </c>
      <c r="H27" s="290">
        <v>0</v>
      </c>
      <c r="I27" s="291">
        <f t="shared" si="6"/>
        <v>300</v>
      </c>
      <c r="J27" s="292"/>
      <c r="K27" s="42">
        <f t="shared" si="0"/>
        <v>1</v>
      </c>
      <c r="L27" s="43">
        <f t="shared" si="7"/>
        <v>5</v>
      </c>
      <c r="M27" s="293"/>
      <c r="N27" s="44"/>
    </row>
    <row r="28" spans="1:14" ht="16.5" customHeight="1" x14ac:dyDescent="0.25">
      <c r="A28" s="40">
        <v>43370</v>
      </c>
      <c r="B28" s="289">
        <v>0.35416666666666669</v>
      </c>
      <c r="C28" s="289">
        <v>0.60416666666666663</v>
      </c>
      <c r="D28" s="41">
        <f t="shared" si="5"/>
        <v>6</v>
      </c>
      <c r="E28" s="290">
        <v>0</v>
      </c>
      <c r="F28" s="290">
        <v>30</v>
      </c>
      <c r="G28" s="290">
        <v>30</v>
      </c>
      <c r="H28" s="290">
        <v>0</v>
      </c>
      <c r="I28" s="291">
        <f t="shared" si="6"/>
        <v>300</v>
      </c>
      <c r="J28" s="292"/>
      <c r="K28" s="42">
        <f t="shared" si="0"/>
        <v>1</v>
      </c>
      <c r="L28" s="43">
        <f t="shared" si="7"/>
        <v>5</v>
      </c>
      <c r="M28" s="293"/>
      <c r="N28" s="44"/>
    </row>
    <row r="29" spans="1:14" ht="16.5" customHeight="1" thickBot="1" x14ac:dyDescent="0.3">
      <c r="A29" s="45">
        <v>43371</v>
      </c>
      <c r="B29" s="294">
        <v>0.35416666666666669</v>
      </c>
      <c r="C29" s="294">
        <v>0.60416666666666663</v>
      </c>
      <c r="D29" s="46">
        <f t="shared" si="5"/>
        <v>6</v>
      </c>
      <c r="E29" s="295">
        <v>0</v>
      </c>
      <c r="F29" s="295">
        <v>30</v>
      </c>
      <c r="G29" s="295">
        <v>30</v>
      </c>
      <c r="H29" s="295">
        <v>0</v>
      </c>
      <c r="I29" s="296">
        <f t="shared" si="6"/>
        <v>300</v>
      </c>
      <c r="J29" s="297"/>
      <c r="K29" s="47">
        <f t="shared" si="0"/>
        <v>1</v>
      </c>
      <c r="L29" s="32">
        <f t="shared" si="7"/>
        <v>5</v>
      </c>
      <c r="M29" s="298"/>
      <c r="N29" s="48"/>
    </row>
    <row r="30" spans="1:14" ht="16.5" customHeight="1" x14ac:dyDescent="0.25">
      <c r="A30" s="53">
        <v>43374</v>
      </c>
      <c r="B30" s="289">
        <v>0.35416666666666669</v>
      </c>
      <c r="C30" s="289">
        <v>0.60416666666666663</v>
      </c>
      <c r="D30" s="54">
        <f t="shared" si="5"/>
        <v>6</v>
      </c>
      <c r="E30" s="290">
        <v>0</v>
      </c>
      <c r="F30" s="290">
        <v>30</v>
      </c>
      <c r="G30" s="290">
        <v>30</v>
      </c>
      <c r="H30" s="290">
        <v>0</v>
      </c>
      <c r="I30" s="302">
        <f t="shared" si="6"/>
        <v>300</v>
      </c>
      <c r="J30" s="292"/>
      <c r="K30" s="55">
        <f t="shared" si="0"/>
        <v>1</v>
      </c>
      <c r="L30" s="56">
        <f t="shared" si="7"/>
        <v>5</v>
      </c>
      <c r="M30" s="293"/>
      <c r="N30" s="57"/>
    </row>
    <row r="31" spans="1:14" ht="16.5" customHeight="1" x14ac:dyDescent="0.25">
      <c r="A31" s="58">
        <v>43375</v>
      </c>
      <c r="B31" s="289">
        <v>0.35416666666666669</v>
      </c>
      <c r="C31" s="289">
        <v>0.60416666666666663</v>
      </c>
      <c r="D31" s="54">
        <f t="shared" si="5"/>
        <v>6</v>
      </c>
      <c r="E31" s="290">
        <v>0</v>
      </c>
      <c r="F31" s="290">
        <v>30</v>
      </c>
      <c r="G31" s="290">
        <v>30</v>
      </c>
      <c r="H31" s="290">
        <v>0</v>
      </c>
      <c r="I31" s="302">
        <f t="shared" si="6"/>
        <v>300</v>
      </c>
      <c r="J31" s="292"/>
      <c r="K31" s="59">
        <f t="shared" si="0"/>
        <v>1</v>
      </c>
      <c r="L31" s="60">
        <f t="shared" si="7"/>
        <v>5</v>
      </c>
      <c r="M31" s="293"/>
      <c r="N31" s="61"/>
    </row>
    <row r="32" spans="1:14" ht="16.5" customHeight="1" x14ac:dyDescent="0.25">
      <c r="A32" s="58">
        <v>43376</v>
      </c>
      <c r="B32" s="289">
        <v>0.35416666666666669</v>
      </c>
      <c r="C32" s="289">
        <v>0.60416666666666663</v>
      </c>
      <c r="D32" s="54">
        <f t="shared" si="5"/>
        <v>6</v>
      </c>
      <c r="E32" s="290">
        <v>0</v>
      </c>
      <c r="F32" s="290">
        <v>30</v>
      </c>
      <c r="G32" s="290">
        <v>30</v>
      </c>
      <c r="H32" s="290">
        <v>0</v>
      </c>
      <c r="I32" s="302">
        <f t="shared" si="6"/>
        <v>300</v>
      </c>
      <c r="J32" s="292"/>
      <c r="K32" s="59">
        <f t="shared" si="0"/>
        <v>1</v>
      </c>
      <c r="L32" s="60">
        <f t="shared" si="7"/>
        <v>5</v>
      </c>
      <c r="M32" s="293"/>
      <c r="N32" s="61"/>
    </row>
    <row r="33" spans="1:14" ht="16.5" customHeight="1" x14ac:dyDescent="0.25">
      <c r="A33" s="58">
        <v>43377</v>
      </c>
      <c r="B33" s="289">
        <v>0.35416666666666669</v>
      </c>
      <c r="C33" s="289">
        <v>0.60416666666666663</v>
      </c>
      <c r="D33" s="54">
        <f t="shared" si="5"/>
        <v>6</v>
      </c>
      <c r="E33" s="290">
        <v>0</v>
      </c>
      <c r="F33" s="290">
        <v>30</v>
      </c>
      <c r="G33" s="290">
        <v>30</v>
      </c>
      <c r="H33" s="290">
        <v>0</v>
      </c>
      <c r="I33" s="302">
        <f t="shared" si="6"/>
        <v>300</v>
      </c>
      <c r="J33" s="292"/>
      <c r="K33" s="59">
        <f t="shared" si="0"/>
        <v>1</v>
      </c>
      <c r="L33" s="60">
        <f t="shared" si="7"/>
        <v>5</v>
      </c>
      <c r="M33" s="293"/>
      <c r="N33" s="61"/>
    </row>
    <row r="34" spans="1:14" ht="16.5" customHeight="1" thickBot="1" x14ac:dyDescent="0.3">
      <c r="A34" s="62">
        <v>43378</v>
      </c>
      <c r="B34" s="294"/>
      <c r="C34" s="294"/>
      <c r="D34" s="63">
        <f t="shared" si="5"/>
        <v>0</v>
      </c>
      <c r="E34" s="295"/>
      <c r="F34" s="295"/>
      <c r="G34" s="295"/>
      <c r="H34" s="295"/>
      <c r="I34" s="303">
        <f t="shared" si="6"/>
        <v>0</v>
      </c>
      <c r="J34" s="297" t="s">
        <v>46</v>
      </c>
      <c r="K34" s="64">
        <f t="shared" si="0"/>
        <v>1</v>
      </c>
      <c r="L34" s="65">
        <f t="shared" si="7"/>
        <v>0</v>
      </c>
      <c r="M34" s="298">
        <v>5</v>
      </c>
      <c r="N34" s="66"/>
    </row>
    <row r="35" spans="1:14" s="205" customFormat="1" ht="16.5" customHeight="1" x14ac:dyDescent="0.25">
      <c r="A35" s="67">
        <v>43381</v>
      </c>
      <c r="B35" s="68" t="s">
        <v>10</v>
      </c>
      <c r="C35" s="69"/>
      <c r="D35" s="70"/>
      <c r="E35" s="224"/>
      <c r="F35" s="224"/>
      <c r="G35" s="224"/>
      <c r="H35" s="224"/>
      <c r="I35" s="229"/>
      <c r="J35" s="211" t="s">
        <v>65</v>
      </c>
      <c r="K35" s="71">
        <f t="shared" si="0"/>
        <v>0</v>
      </c>
      <c r="L35" s="72">
        <f t="shared" si="7"/>
        <v>0</v>
      </c>
      <c r="M35" s="216"/>
      <c r="N35" s="73"/>
    </row>
    <row r="36" spans="1:14" ht="16.5" customHeight="1" x14ac:dyDescent="0.25">
      <c r="A36" s="58">
        <v>43382</v>
      </c>
      <c r="B36" s="289">
        <v>0.35416666666666669</v>
      </c>
      <c r="C36" s="289">
        <v>0.60416666666666663</v>
      </c>
      <c r="D36" s="54">
        <f t="shared" si="5"/>
        <v>6</v>
      </c>
      <c r="E36" s="290">
        <v>0</v>
      </c>
      <c r="F36" s="290">
        <v>30</v>
      </c>
      <c r="G36" s="290">
        <v>30</v>
      </c>
      <c r="H36" s="290">
        <v>0</v>
      </c>
      <c r="I36" s="302">
        <f t="shared" si="6"/>
        <v>300</v>
      </c>
      <c r="J36" s="292"/>
      <c r="K36" s="59">
        <f t="shared" si="0"/>
        <v>1</v>
      </c>
      <c r="L36" s="60">
        <f t="shared" si="7"/>
        <v>5</v>
      </c>
      <c r="M36" s="293"/>
      <c r="N36" s="61"/>
    </row>
    <row r="37" spans="1:14" ht="16.5" customHeight="1" x14ac:dyDescent="0.25">
      <c r="A37" s="58">
        <v>43383</v>
      </c>
      <c r="B37" s="289">
        <v>0.35416666666666669</v>
      </c>
      <c r="C37" s="289">
        <v>0.60416666666666663</v>
      </c>
      <c r="D37" s="54">
        <f t="shared" si="5"/>
        <v>6</v>
      </c>
      <c r="E37" s="290">
        <v>0</v>
      </c>
      <c r="F37" s="290">
        <v>30</v>
      </c>
      <c r="G37" s="290">
        <v>30</v>
      </c>
      <c r="H37" s="290">
        <v>0</v>
      </c>
      <c r="I37" s="302">
        <f t="shared" si="6"/>
        <v>300</v>
      </c>
      <c r="J37" s="292"/>
      <c r="K37" s="59">
        <f t="shared" si="0"/>
        <v>1</v>
      </c>
      <c r="L37" s="60">
        <f t="shared" si="7"/>
        <v>5</v>
      </c>
      <c r="M37" s="293"/>
      <c r="N37" s="61"/>
    </row>
    <row r="38" spans="1:14" ht="16.5" customHeight="1" x14ac:dyDescent="0.25">
      <c r="A38" s="58">
        <v>43384</v>
      </c>
      <c r="B38" s="289">
        <v>0.35416666666666669</v>
      </c>
      <c r="C38" s="289">
        <v>0.60416666666666663</v>
      </c>
      <c r="D38" s="54">
        <f t="shared" si="5"/>
        <v>6</v>
      </c>
      <c r="E38" s="290">
        <v>0</v>
      </c>
      <c r="F38" s="290">
        <v>30</v>
      </c>
      <c r="G38" s="290">
        <v>30</v>
      </c>
      <c r="H38" s="290">
        <v>0</v>
      </c>
      <c r="I38" s="302">
        <f t="shared" si="6"/>
        <v>300</v>
      </c>
      <c r="J38" s="292"/>
      <c r="K38" s="59">
        <f t="shared" si="0"/>
        <v>1</v>
      </c>
      <c r="L38" s="60">
        <f t="shared" si="7"/>
        <v>5</v>
      </c>
      <c r="M38" s="293"/>
      <c r="N38" s="61"/>
    </row>
    <row r="39" spans="1:14" ht="16.5" customHeight="1" thickBot="1" x14ac:dyDescent="0.3">
      <c r="A39" s="62">
        <v>43385</v>
      </c>
      <c r="B39" s="294">
        <v>0.35416666666666669</v>
      </c>
      <c r="C39" s="294">
        <v>0.60416666666666663</v>
      </c>
      <c r="D39" s="63">
        <f t="shared" si="5"/>
        <v>6</v>
      </c>
      <c r="E39" s="295">
        <v>0</v>
      </c>
      <c r="F39" s="295">
        <v>30</v>
      </c>
      <c r="G39" s="295">
        <v>30</v>
      </c>
      <c r="H39" s="295">
        <v>0</v>
      </c>
      <c r="I39" s="303">
        <f t="shared" si="6"/>
        <v>300</v>
      </c>
      <c r="J39" s="297"/>
      <c r="K39" s="64">
        <f t="shared" si="0"/>
        <v>1</v>
      </c>
      <c r="L39" s="65">
        <f t="shared" si="7"/>
        <v>5</v>
      </c>
      <c r="M39" s="298"/>
      <c r="N39" s="66"/>
    </row>
    <row r="40" spans="1:14" ht="16.5" customHeight="1" x14ac:dyDescent="0.25">
      <c r="A40" s="67">
        <v>43388</v>
      </c>
      <c r="B40" s="289">
        <v>0.35416666666666669</v>
      </c>
      <c r="C40" s="289">
        <v>0.60416666666666663</v>
      </c>
      <c r="D40" s="54">
        <f t="shared" si="5"/>
        <v>6</v>
      </c>
      <c r="E40" s="290">
        <v>0</v>
      </c>
      <c r="F40" s="290">
        <v>30</v>
      </c>
      <c r="G40" s="290">
        <v>30</v>
      </c>
      <c r="H40" s="290">
        <v>0</v>
      </c>
      <c r="I40" s="302">
        <f t="shared" si="6"/>
        <v>300</v>
      </c>
      <c r="J40" s="292"/>
      <c r="K40" s="71">
        <f t="shared" si="0"/>
        <v>1</v>
      </c>
      <c r="L40" s="72">
        <f t="shared" si="7"/>
        <v>5</v>
      </c>
      <c r="M40" s="293"/>
      <c r="N40" s="73"/>
    </row>
    <row r="41" spans="1:14" ht="16.5" customHeight="1" x14ac:dyDescent="0.25">
      <c r="A41" s="58">
        <v>43389</v>
      </c>
      <c r="B41" s="289">
        <v>0.35416666666666669</v>
      </c>
      <c r="C41" s="289">
        <v>0.60416666666666663</v>
      </c>
      <c r="D41" s="54">
        <f t="shared" si="5"/>
        <v>6</v>
      </c>
      <c r="E41" s="290">
        <v>0</v>
      </c>
      <c r="F41" s="290">
        <v>30</v>
      </c>
      <c r="G41" s="290">
        <v>30</v>
      </c>
      <c r="H41" s="290">
        <v>0</v>
      </c>
      <c r="I41" s="302">
        <f t="shared" si="6"/>
        <v>300</v>
      </c>
      <c r="J41" s="292"/>
      <c r="K41" s="59">
        <f t="shared" si="0"/>
        <v>1</v>
      </c>
      <c r="L41" s="60">
        <f t="shared" si="7"/>
        <v>5</v>
      </c>
      <c r="M41" s="293"/>
      <c r="N41" s="61"/>
    </row>
    <row r="42" spans="1:14" ht="16.5" customHeight="1" x14ac:dyDescent="0.25">
      <c r="A42" s="58">
        <v>43390</v>
      </c>
      <c r="B42" s="289">
        <v>0.35416666666666669</v>
      </c>
      <c r="C42" s="289">
        <v>0.60416666666666663</v>
      </c>
      <c r="D42" s="54">
        <f t="shared" si="5"/>
        <v>6</v>
      </c>
      <c r="E42" s="290">
        <v>0</v>
      </c>
      <c r="F42" s="290">
        <v>30</v>
      </c>
      <c r="G42" s="290">
        <v>30</v>
      </c>
      <c r="H42" s="290">
        <v>0</v>
      </c>
      <c r="I42" s="302">
        <f t="shared" si="6"/>
        <v>300</v>
      </c>
      <c r="J42" s="292"/>
      <c r="K42" s="59">
        <f t="shared" si="0"/>
        <v>1</v>
      </c>
      <c r="L42" s="60">
        <f t="shared" si="7"/>
        <v>5</v>
      </c>
      <c r="M42" s="293"/>
      <c r="N42" s="61"/>
    </row>
    <row r="43" spans="1:14" ht="16.5" customHeight="1" x14ac:dyDescent="0.25">
      <c r="A43" s="58">
        <v>43391</v>
      </c>
      <c r="B43" s="289">
        <v>0.35416666666666669</v>
      </c>
      <c r="C43" s="289">
        <v>0.60416666666666663</v>
      </c>
      <c r="D43" s="54">
        <f t="shared" si="5"/>
        <v>6</v>
      </c>
      <c r="E43" s="290">
        <v>0</v>
      </c>
      <c r="F43" s="290">
        <v>30</v>
      </c>
      <c r="G43" s="290">
        <v>30</v>
      </c>
      <c r="H43" s="290">
        <v>0</v>
      </c>
      <c r="I43" s="302">
        <f t="shared" si="6"/>
        <v>300</v>
      </c>
      <c r="J43" s="292"/>
      <c r="K43" s="59">
        <f t="shared" si="0"/>
        <v>1</v>
      </c>
      <c r="L43" s="60">
        <f t="shared" si="7"/>
        <v>5</v>
      </c>
      <c r="M43" s="293"/>
      <c r="N43" s="61"/>
    </row>
    <row r="44" spans="1:14" ht="16.5" customHeight="1" thickBot="1" x14ac:dyDescent="0.3">
      <c r="A44" s="62">
        <v>43392</v>
      </c>
      <c r="B44" s="294">
        <v>0.35416666666666669</v>
      </c>
      <c r="C44" s="294">
        <v>0.60416666666666663</v>
      </c>
      <c r="D44" s="63">
        <f t="shared" si="5"/>
        <v>6</v>
      </c>
      <c r="E44" s="295">
        <v>0</v>
      </c>
      <c r="F44" s="295">
        <v>30</v>
      </c>
      <c r="G44" s="295">
        <v>30</v>
      </c>
      <c r="H44" s="295">
        <v>0</v>
      </c>
      <c r="I44" s="303">
        <f t="shared" si="6"/>
        <v>300</v>
      </c>
      <c r="J44" s="297"/>
      <c r="K44" s="64">
        <f t="shared" si="0"/>
        <v>1</v>
      </c>
      <c r="L44" s="65">
        <f t="shared" si="7"/>
        <v>5</v>
      </c>
      <c r="M44" s="298"/>
      <c r="N44" s="66"/>
    </row>
    <row r="45" spans="1:14" ht="16.5" customHeight="1" x14ac:dyDescent="0.25">
      <c r="A45" s="53">
        <v>43395</v>
      </c>
      <c r="B45" s="289">
        <v>0.35416666666666669</v>
      </c>
      <c r="C45" s="289">
        <v>0.60416666666666663</v>
      </c>
      <c r="D45" s="54">
        <f t="shared" si="5"/>
        <v>6</v>
      </c>
      <c r="E45" s="290">
        <v>0</v>
      </c>
      <c r="F45" s="290">
        <v>30</v>
      </c>
      <c r="G45" s="290">
        <v>30</v>
      </c>
      <c r="H45" s="290">
        <v>0</v>
      </c>
      <c r="I45" s="302">
        <f t="shared" si="6"/>
        <v>300</v>
      </c>
      <c r="J45" s="292"/>
      <c r="K45" s="55">
        <f t="shared" si="0"/>
        <v>1</v>
      </c>
      <c r="L45" s="56">
        <f t="shared" si="7"/>
        <v>5</v>
      </c>
      <c r="M45" s="293"/>
      <c r="N45" s="57"/>
    </row>
    <row r="46" spans="1:14" ht="16.5" customHeight="1" x14ac:dyDescent="0.25">
      <c r="A46" s="58">
        <v>43396</v>
      </c>
      <c r="B46" s="289">
        <v>0.35416666666666669</v>
      </c>
      <c r="C46" s="289">
        <v>0.60416666666666663</v>
      </c>
      <c r="D46" s="54">
        <f t="shared" si="5"/>
        <v>6</v>
      </c>
      <c r="E46" s="290">
        <v>0</v>
      </c>
      <c r="F46" s="290">
        <v>30</v>
      </c>
      <c r="G46" s="290">
        <v>30</v>
      </c>
      <c r="H46" s="290">
        <v>0</v>
      </c>
      <c r="I46" s="302">
        <f t="shared" si="6"/>
        <v>300</v>
      </c>
      <c r="J46" s="292"/>
      <c r="K46" s="59">
        <f t="shared" si="0"/>
        <v>1</v>
      </c>
      <c r="L46" s="60">
        <f t="shared" si="7"/>
        <v>5</v>
      </c>
      <c r="M46" s="293"/>
      <c r="N46" s="61"/>
    </row>
    <row r="47" spans="1:14" ht="16.5" customHeight="1" x14ac:dyDescent="0.25">
      <c r="A47" s="58">
        <v>43397</v>
      </c>
      <c r="B47" s="289">
        <v>0.35416666666666669</v>
      </c>
      <c r="C47" s="289">
        <v>0.60416666666666663</v>
      </c>
      <c r="D47" s="54">
        <f t="shared" si="5"/>
        <v>6</v>
      </c>
      <c r="E47" s="290">
        <v>0</v>
      </c>
      <c r="F47" s="290">
        <v>30</v>
      </c>
      <c r="G47" s="290">
        <v>30</v>
      </c>
      <c r="H47" s="290">
        <v>0</v>
      </c>
      <c r="I47" s="302">
        <f t="shared" si="6"/>
        <v>300</v>
      </c>
      <c r="J47" s="292"/>
      <c r="K47" s="59">
        <f t="shared" si="0"/>
        <v>1</v>
      </c>
      <c r="L47" s="60">
        <f t="shared" si="7"/>
        <v>5</v>
      </c>
      <c r="M47" s="293"/>
      <c r="N47" s="61"/>
    </row>
    <row r="48" spans="1:14" ht="16.5" customHeight="1" x14ac:dyDescent="0.25">
      <c r="A48" s="58">
        <v>43398</v>
      </c>
      <c r="B48" s="289">
        <v>0.35416666666666669</v>
      </c>
      <c r="C48" s="289">
        <v>0.60416666666666663</v>
      </c>
      <c r="D48" s="54">
        <f t="shared" si="5"/>
        <v>6</v>
      </c>
      <c r="E48" s="290">
        <v>0</v>
      </c>
      <c r="F48" s="290">
        <v>30</v>
      </c>
      <c r="G48" s="290">
        <v>30</v>
      </c>
      <c r="H48" s="290">
        <v>0</v>
      </c>
      <c r="I48" s="302">
        <f t="shared" si="6"/>
        <v>300</v>
      </c>
      <c r="J48" s="292"/>
      <c r="K48" s="59">
        <f t="shared" si="0"/>
        <v>1</v>
      </c>
      <c r="L48" s="60">
        <f t="shared" si="7"/>
        <v>5</v>
      </c>
      <c r="M48" s="293"/>
      <c r="N48" s="61"/>
    </row>
    <row r="49" spans="1:14" ht="16.5" customHeight="1" thickBot="1" x14ac:dyDescent="0.3">
      <c r="A49" s="62">
        <v>43399</v>
      </c>
      <c r="B49" s="294">
        <v>0.35416666666666669</v>
      </c>
      <c r="C49" s="294">
        <v>0.60416666666666663</v>
      </c>
      <c r="D49" s="63">
        <f t="shared" si="5"/>
        <v>6</v>
      </c>
      <c r="E49" s="295">
        <v>0</v>
      </c>
      <c r="F49" s="295">
        <v>30</v>
      </c>
      <c r="G49" s="295">
        <v>30</v>
      </c>
      <c r="H49" s="295">
        <v>0</v>
      </c>
      <c r="I49" s="303">
        <f t="shared" si="6"/>
        <v>300</v>
      </c>
      <c r="J49" s="297"/>
      <c r="K49" s="64">
        <f t="shared" si="0"/>
        <v>1</v>
      </c>
      <c r="L49" s="65">
        <f t="shared" si="7"/>
        <v>5</v>
      </c>
      <c r="M49" s="298"/>
      <c r="N49" s="66"/>
    </row>
    <row r="50" spans="1:14" ht="16.5" customHeight="1" x14ac:dyDescent="0.25">
      <c r="A50" s="53">
        <v>43402</v>
      </c>
      <c r="B50" s="289">
        <v>0.35416666666666669</v>
      </c>
      <c r="C50" s="289">
        <v>0.60416666666666663</v>
      </c>
      <c r="D50" s="54">
        <f t="shared" si="5"/>
        <v>6</v>
      </c>
      <c r="E50" s="290">
        <v>0</v>
      </c>
      <c r="F50" s="290">
        <v>30</v>
      </c>
      <c r="G50" s="290">
        <v>30</v>
      </c>
      <c r="H50" s="290">
        <v>0</v>
      </c>
      <c r="I50" s="302">
        <f t="shared" si="6"/>
        <v>300</v>
      </c>
      <c r="J50" s="292"/>
      <c r="K50" s="55">
        <f t="shared" si="0"/>
        <v>1</v>
      </c>
      <c r="L50" s="56">
        <f t="shared" si="7"/>
        <v>5</v>
      </c>
      <c r="M50" s="293"/>
      <c r="N50" s="57"/>
    </row>
    <row r="51" spans="1:14" ht="16.5" customHeight="1" x14ac:dyDescent="0.25">
      <c r="A51" s="58">
        <v>43403</v>
      </c>
      <c r="B51" s="289">
        <v>0.35416666666666669</v>
      </c>
      <c r="C51" s="289">
        <v>0.60416666666666663</v>
      </c>
      <c r="D51" s="54">
        <f t="shared" si="5"/>
        <v>6</v>
      </c>
      <c r="E51" s="290">
        <v>0</v>
      </c>
      <c r="F51" s="290">
        <v>30</v>
      </c>
      <c r="G51" s="290">
        <v>30</v>
      </c>
      <c r="H51" s="290">
        <v>0</v>
      </c>
      <c r="I51" s="302">
        <f t="shared" si="6"/>
        <v>300</v>
      </c>
      <c r="J51" s="292"/>
      <c r="K51" s="59">
        <f t="shared" si="0"/>
        <v>1</v>
      </c>
      <c r="L51" s="60">
        <f>I51/60</f>
        <v>5</v>
      </c>
      <c r="M51" s="293"/>
      <c r="N51" s="61"/>
    </row>
    <row r="52" spans="1:14" ht="16.5" customHeight="1" x14ac:dyDescent="0.25">
      <c r="A52" s="58">
        <v>43404</v>
      </c>
      <c r="B52" s="289">
        <v>0.35416666666666669</v>
      </c>
      <c r="C52" s="289">
        <v>0.60416666666666663</v>
      </c>
      <c r="D52" s="54">
        <f t="shared" si="5"/>
        <v>6</v>
      </c>
      <c r="E52" s="290">
        <v>0</v>
      </c>
      <c r="F52" s="290">
        <v>30</v>
      </c>
      <c r="G52" s="290">
        <v>30</v>
      </c>
      <c r="H52" s="290">
        <v>0</v>
      </c>
      <c r="I52" s="302">
        <f t="shared" si="6"/>
        <v>300</v>
      </c>
      <c r="J52" s="292"/>
      <c r="K52" s="59">
        <f t="shared" si="0"/>
        <v>1</v>
      </c>
      <c r="L52" s="60">
        <f t="shared" si="7"/>
        <v>5</v>
      </c>
      <c r="M52" s="293"/>
      <c r="N52" s="61"/>
    </row>
    <row r="53" spans="1:14" ht="16.5" customHeight="1" x14ac:dyDescent="0.25">
      <c r="A53" s="74">
        <v>43405</v>
      </c>
      <c r="B53" s="289">
        <v>0.35416666666666669</v>
      </c>
      <c r="C53" s="289">
        <v>0.60416666666666663</v>
      </c>
      <c r="D53" s="75">
        <f t="shared" si="5"/>
        <v>6</v>
      </c>
      <c r="E53" s="290">
        <v>0</v>
      </c>
      <c r="F53" s="290">
        <v>30</v>
      </c>
      <c r="G53" s="290">
        <v>30</v>
      </c>
      <c r="H53" s="290">
        <v>0</v>
      </c>
      <c r="I53" s="304">
        <f t="shared" si="6"/>
        <v>300</v>
      </c>
      <c r="J53" s="292"/>
      <c r="K53" s="76">
        <f t="shared" si="0"/>
        <v>1</v>
      </c>
      <c r="L53" s="77">
        <f t="shared" si="7"/>
        <v>5</v>
      </c>
      <c r="M53" s="293"/>
      <c r="N53" s="78"/>
    </row>
    <row r="54" spans="1:14" ht="16.5" customHeight="1" thickBot="1" x14ac:dyDescent="0.3">
      <c r="A54" s="79">
        <v>43406</v>
      </c>
      <c r="B54" s="294">
        <v>0.35416666666666669</v>
      </c>
      <c r="C54" s="294">
        <v>0.60416666666666663</v>
      </c>
      <c r="D54" s="80">
        <f t="shared" si="5"/>
        <v>6</v>
      </c>
      <c r="E54" s="295">
        <v>0</v>
      </c>
      <c r="F54" s="295">
        <v>30</v>
      </c>
      <c r="G54" s="295">
        <v>30</v>
      </c>
      <c r="H54" s="295">
        <v>0</v>
      </c>
      <c r="I54" s="305">
        <f t="shared" si="6"/>
        <v>300</v>
      </c>
      <c r="J54" s="297"/>
      <c r="K54" s="81">
        <f t="shared" si="0"/>
        <v>1</v>
      </c>
      <c r="L54" s="82">
        <f t="shared" si="7"/>
        <v>5</v>
      </c>
      <c r="M54" s="298"/>
      <c r="N54" s="83"/>
    </row>
    <row r="55" spans="1:14" ht="16.5" customHeight="1" x14ac:dyDescent="0.25">
      <c r="A55" s="84">
        <v>43409</v>
      </c>
      <c r="B55" s="289">
        <v>0.35416666666666669</v>
      </c>
      <c r="C55" s="289">
        <v>0.60416666666666663</v>
      </c>
      <c r="D55" s="75">
        <f t="shared" si="5"/>
        <v>6</v>
      </c>
      <c r="E55" s="290">
        <v>0</v>
      </c>
      <c r="F55" s="290">
        <v>30</v>
      </c>
      <c r="G55" s="290">
        <v>30</v>
      </c>
      <c r="H55" s="290">
        <v>0</v>
      </c>
      <c r="I55" s="304">
        <f t="shared" si="6"/>
        <v>300</v>
      </c>
      <c r="J55" s="292" t="s">
        <v>46</v>
      </c>
      <c r="K55" s="85">
        <f t="shared" si="0"/>
        <v>1</v>
      </c>
      <c r="L55" s="86">
        <f t="shared" si="7"/>
        <v>5</v>
      </c>
      <c r="M55" s="293"/>
      <c r="N55" s="87"/>
    </row>
    <row r="56" spans="1:14" ht="16.5" customHeight="1" x14ac:dyDescent="0.25">
      <c r="A56" s="74">
        <v>43410</v>
      </c>
      <c r="B56" s="289"/>
      <c r="C56" s="289"/>
      <c r="D56" s="75">
        <f t="shared" si="5"/>
        <v>0</v>
      </c>
      <c r="E56" s="290"/>
      <c r="F56" s="290"/>
      <c r="G56" s="290"/>
      <c r="H56" s="290"/>
      <c r="I56" s="304">
        <f t="shared" si="6"/>
        <v>0</v>
      </c>
      <c r="J56" s="292"/>
      <c r="K56" s="76">
        <f t="shared" si="0"/>
        <v>1</v>
      </c>
      <c r="L56" s="77">
        <f t="shared" si="7"/>
        <v>0</v>
      </c>
      <c r="M56" s="293">
        <v>5</v>
      </c>
      <c r="N56" s="78"/>
    </row>
    <row r="57" spans="1:14" ht="16.5" customHeight="1" x14ac:dyDescent="0.25">
      <c r="A57" s="74">
        <v>43411</v>
      </c>
      <c r="B57" s="289">
        <v>0.35416666666666669</v>
      </c>
      <c r="C57" s="289">
        <v>0.60416666666666663</v>
      </c>
      <c r="D57" s="75">
        <f t="shared" si="5"/>
        <v>6</v>
      </c>
      <c r="E57" s="290">
        <v>0</v>
      </c>
      <c r="F57" s="290">
        <v>30</v>
      </c>
      <c r="G57" s="290">
        <v>30</v>
      </c>
      <c r="H57" s="290">
        <v>0</v>
      </c>
      <c r="I57" s="304">
        <f t="shared" si="6"/>
        <v>300</v>
      </c>
      <c r="J57" s="292"/>
      <c r="K57" s="76">
        <f t="shared" si="0"/>
        <v>1</v>
      </c>
      <c r="L57" s="77">
        <f t="shared" si="7"/>
        <v>5</v>
      </c>
      <c r="M57" s="293"/>
      <c r="N57" s="78"/>
    </row>
    <row r="58" spans="1:14" ht="16.5" customHeight="1" x14ac:dyDescent="0.25">
      <c r="A58" s="74">
        <v>43412</v>
      </c>
      <c r="B58" s="289">
        <v>0.35416666666666669</v>
      </c>
      <c r="C58" s="289">
        <v>0.60416666666666663</v>
      </c>
      <c r="D58" s="75">
        <f t="shared" si="5"/>
        <v>6</v>
      </c>
      <c r="E58" s="290">
        <v>0</v>
      </c>
      <c r="F58" s="290">
        <v>30</v>
      </c>
      <c r="G58" s="290">
        <v>30</v>
      </c>
      <c r="H58" s="290">
        <v>0</v>
      </c>
      <c r="I58" s="304">
        <f t="shared" si="6"/>
        <v>300</v>
      </c>
      <c r="J58" s="292"/>
      <c r="K58" s="76">
        <f t="shared" si="0"/>
        <v>1</v>
      </c>
      <c r="L58" s="77">
        <f t="shared" si="7"/>
        <v>5</v>
      </c>
      <c r="M58" s="293"/>
      <c r="N58" s="78"/>
    </row>
    <row r="59" spans="1:14" ht="16.5" customHeight="1" thickBot="1" x14ac:dyDescent="0.3">
      <c r="A59" s="79">
        <v>43413</v>
      </c>
      <c r="B59" s="294">
        <v>0.35416666666666669</v>
      </c>
      <c r="C59" s="294">
        <v>0.60416666666666663</v>
      </c>
      <c r="D59" s="80">
        <f t="shared" si="5"/>
        <v>6</v>
      </c>
      <c r="E59" s="295">
        <v>0</v>
      </c>
      <c r="F59" s="295">
        <v>30</v>
      </c>
      <c r="G59" s="295">
        <v>30</v>
      </c>
      <c r="H59" s="295">
        <v>0</v>
      </c>
      <c r="I59" s="305">
        <f t="shared" si="6"/>
        <v>300</v>
      </c>
      <c r="J59" s="297"/>
      <c r="K59" s="81">
        <f t="shared" si="0"/>
        <v>1</v>
      </c>
      <c r="L59" s="82">
        <f t="shared" si="7"/>
        <v>5</v>
      </c>
      <c r="M59" s="298"/>
      <c r="N59" s="83"/>
    </row>
    <row r="60" spans="1:14" s="205" customFormat="1" ht="16.5" customHeight="1" x14ac:dyDescent="0.25">
      <c r="A60" s="88">
        <v>43416</v>
      </c>
      <c r="B60" s="89" t="s">
        <v>10</v>
      </c>
      <c r="C60" s="90"/>
      <c r="D60" s="91"/>
      <c r="E60" s="225"/>
      <c r="F60" s="225"/>
      <c r="G60" s="225"/>
      <c r="H60" s="225"/>
      <c r="I60" s="230"/>
      <c r="J60" s="212" t="s">
        <v>66</v>
      </c>
      <c r="K60" s="93">
        <f t="shared" si="0"/>
        <v>0</v>
      </c>
      <c r="L60" s="94">
        <f t="shared" si="7"/>
        <v>0</v>
      </c>
      <c r="M60" s="217"/>
      <c r="N60" s="95"/>
    </row>
    <row r="61" spans="1:14" ht="16.5" customHeight="1" x14ac:dyDescent="0.25">
      <c r="A61" s="74">
        <v>43417</v>
      </c>
      <c r="B61" s="289">
        <v>0.35416666666666669</v>
      </c>
      <c r="C61" s="289">
        <v>0.60416666666666663</v>
      </c>
      <c r="D61" s="75">
        <f t="shared" si="5"/>
        <v>6</v>
      </c>
      <c r="E61" s="290">
        <v>0</v>
      </c>
      <c r="F61" s="290">
        <v>30</v>
      </c>
      <c r="G61" s="290">
        <v>30</v>
      </c>
      <c r="H61" s="290">
        <v>0</v>
      </c>
      <c r="I61" s="304">
        <f t="shared" si="6"/>
        <v>300</v>
      </c>
      <c r="J61" s="292"/>
      <c r="K61" s="76">
        <f t="shared" si="0"/>
        <v>1</v>
      </c>
      <c r="L61" s="77">
        <f t="shared" si="7"/>
        <v>5</v>
      </c>
      <c r="M61" s="293"/>
      <c r="N61" s="78"/>
    </row>
    <row r="62" spans="1:14" ht="16.5" customHeight="1" x14ac:dyDescent="0.25">
      <c r="A62" s="74">
        <v>43418</v>
      </c>
      <c r="B62" s="289">
        <v>0.35416666666666669</v>
      </c>
      <c r="C62" s="289">
        <v>0.60416666666666663</v>
      </c>
      <c r="D62" s="75">
        <f t="shared" si="5"/>
        <v>6</v>
      </c>
      <c r="E62" s="290">
        <v>0</v>
      </c>
      <c r="F62" s="290">
        <v>30</v>
      </c>
      <c r="G62" s="290">
        <v>30</v>
      </c>
      <c r="H62" s="290">
        <v>0</v>
      </c>
      <c r="I62" s="304">
        <f t="shared" si="6"/>
        <v>300</v>
      </c>
      <c r="J62" s="292"/>
      <c r="K62" s="76">
        <f t="shared" si="0"/>
        <v>1</v>
      </c>
      <c r="L62" s="77">
        <f t="shared" si="7"/>
        <v>5</v>
      </c>
      <c r="M62" s="293"/>
      <c r="N62" s="78"/>
    </row>
    <row r="63" spans="1:14" ht="16.5" customHeight="1" x14ac:dyDescent="0.25">
      <c r="A63" s="74">
        <v>43419</v>
      </c>
      <c r="B63" s="289">
        <v>0.35416666666666669</v>
      </c>
      <c r="C63" s="289">
        <v>0.60416666666666663</v>
      </c>
      <c r="D63" s="75">
        <f t="shared" si="5"/>
        <v>6</v>
      </c>
      <c r="E63" s="290">
        <v>0</v>
      </c>
      <c r="F63" s="290">
        <v>30</v>
      </c>
      <c r="G63" s="290">
        <v>30</v>
      </c>
      <c r="H63" s="290">
        <v>0</v>
      </c>
      <c r="I63" s="304">
        <f t="shared" si="6"/>
        <v>300</v>
      </c>
      <c r="J63" s="292"/>
      <c r="K63" s="76">
        <f t="shared" si="0"/>
        <v>1</v>
      </c>
      <c r="L63" s="77">
        <f t="shared" si="7"/>
        <v>5</v>
      </c>
      <c r="M63" s="293"/>
      <c r="N63" s="78"/>
    </row>
    <row r="64" spans="1:14" ht="16.5" customHeight="1" thickBot="1" x14ac:dyDescent="0.3">
      <c r="A64" s="79">
        <v>43420</v>
      </c>
      <c r="B64" s="294">
        <v>0.35416666666666669</v>
      </c>
      <c r="C64" s="294">
        <v>0.60416666666666663</v>
      </c>
      <c r="D64" s="80">
        <f t="shared" si="5"/>
        <v>6</v>
      </c>
      <c r="E64" s="295">
        <v>0</v>
      </c>
      <c r="F64" s="295">
        <v>30</v>
      </c>
      <c r="G64" s="295">
        <v>30</v>
      </c>
      <c r="H64" s="295">
        <v>0</v>
      </c>
      <c r="I64" s="305">
        <f t="shared" si="6"/>
        <v>300</v>
      </c>
      <c r="J64" s="297"/>
      <c r="K64" s="81">
        <f t="shared" si="0"/>
        <v>1</v>
      </c>
      <c r="L64" s="82">
        <f t="shared" si="7"/>
        <v>5</v>
      </c>
      <c r="M64" s="298"/>
      <c r="N64" s="83"/>
    </row>
    <row r="65" spans="1:14" ht="45" x14ac:dyDescent="0.25">
      <c r="A65" s="306">
        <v>43423</v>
      </c>
      <c r="B65" s="307">
        <v>0.35416666666666669</v>
      </c>
      <c r="C65" s="308">
        <v>0.47916666666666669</v>
      </c>
      <c r="D65" s="309">
        <f t="shared" si="5"/>
        <v>3</v>
      </c>
      <c r="E65" s="310">
        <v>0</v>
      </c>
      <c r="F65" s="310">
        <v>0</v>
      </c>
      <c r="G65" s="310">
        <v>30</v>
      </c>
      <c r="H65" s="310">
        <v>0</v>
      </c>
      <c r="I65" s="311">
        <f t="shared" si="6"/>
        <v>150</v>
      </c>
      <c r="J65" s="312" t="s">
        <v>51</v>
      </c>
      <c r="K65" s="85">
        <f t="shared" si="0"/>
        <v>1</v>
      </c>
      <c r="L65" s="86">
        <f t="shared" si="7"/>
        <v>2.5</v>
      </c>
      <c r="M65" s="313"/>
      <c r="N65" s="235"/>
    </row>
    <row r="66" spans="1:14" ht="15" x14ac:dyDescent="0.25">
      <c r="A66" s="238">
        <v>43424</v>
      </c>
      <c r="B66" s="289">
        <v>0.35416666666666669</v>
      </c>
      <c r="C66" s="314">
        <v>0.47916666666666669</v>
      </c>
      <c r="D66" s="75">
        <f t="shared" si="5"/>
        <v>3</v>
      </c>
      <c r="E66" s="290">
        <v>0</v>
      </c>
      <c r="F66" s="290">
        <v>0</v>
      </c>
      <c r="G66" s="290">
        <v>30</v>
      </c>
      <c r="H66" s="290">
        <v>0</v>
      </c>
      <c r="I66" s="304">
        <f t="shared" ref="I66" si="8">MAX((D66*60)-H66-F66-E66-G66,0)</f>
        <v>150</v>
      </c>
      <c r="J66" s="292"/>
      <c r="K66" s="76">
        <f t="shared" si="0"/>
        <v>1</v>
      </c>
      <c r="L66" s="77">
        <f t="shared" si="7"/>
        <v>2.5</v>
      </c>
      <c r="M66" s="293"/>
      <c r="N66" s="236"/>
    </row>
    <row r="67" spans="1:14" ht="16.5" customHeight="1" x14ac:dyDescent="0.25">
      <c r="A67" s="238">
        <v>43425</v>
      </c>
      <c r="B67" s="89" t="s">
        <v>10</v>
      </c>
      <c r="C67" s="90"/>
      <c r="D67" s="91"/>
      <c r="E67" s="225"/>
      <c r="F67" s="225"/>
      <c r="G67" s="225"/>
      <c r="H67" s="225"/>
      <c r="I67" s="230"/>
      <c r="J67" s="315" t="s">
        <v>42</v>
      </c>
      <c r="K67" s="76">
        <f t="shared" si="0"/>
        <v>0</v>
      </c>
      <c r="L67" s="77">
        <f t="shared" si="7"/>
        <v>0</v>
      </c>
      <c r="M67" s="316"/>
      <c r="N67" s="237"/>
    </row>
    <row r="68" spans="1:14" s="205" customFormat="1" ht="16.5" customHeight="1" x14ac:dyDescent="0.25">
      <c r="A68" s="238">
        <v>43426</v>
      </c>
      <c r="B68" s="89" t="s">
        <v>10</v>
      </c>
      <c r="C68" s="90"/>
      <c r="D68" s="91"/>
      <c r="E68" s="225"/>
      <c r="F68" s="225"/>
      <c r="G68" s="225"/>
      <c r="H68" s="225"/>
      <c r="I68" s="230"/>
      <c r="J68" s="212" t="s">
        <v>67</v>
      </c>
      <c r="K68" s="76">
        <f t="shared" si="0"/>
        <v>0</v>
      </c>
      <c r="L68" s="77">
        <f t="shared" si="7"/>
        <v>0</v>
      </c>
      <c r="M68" s="217"/>
      <c r="N68" s="237"/>
    </row>
    <row r="69" spans="1:14" ht="16.5" customHeight="1" thickBot="1" x14ac:dyDescent="0.3">
      <c r="A69" s="317">
        <v>43427</v>
      </c>
      <c r="B69" s="239" t="s">
        <v>10</v>
      </c>
      <c r="C69" s="240"/>
      <c r="D69" s="241"/>
      <c r="E69" s="242"/>
      <c r="F69" s="242"/>
      <c r="G69" s="242"/>
      <c r="H69" s="242"/>
      <c r="I69" s="243"/>
      <c r="J69" s="297" t="s">
        <v>42</v>
      </c>
      <c r="K69" s="81">
        <f t="shared" si="0"/>
        <v>0</v>
      </c>
      <c r="L69" s="82">
        <f t="shared" si="7"/>
        <v>0</v>
      </c>
      <c r="M69" s="298"/>
      <c r="N69" s="244"/>
    </row>
    <row r="70" spans="1:14" ht="16.5" customHeight="1" x14ac:dyDescent="0.25">
      <c r="A70" s="88">
        <v>43430</v>
      </c>
      <c r="B70" s="318">
        <v>0.35416666666666669</v>
      </c>
      <c r="C70" s="318">
        <v>0.60416666666666663</v>
      </c>
      <c r="D70" s="319">
        <f t="shared" si="5"/>
        <v>6</v>
      </c>
      <c r="E70" s="320">
        <v>0</v>
      </c>
      <c r="F70" s="320">
        <v>30</v>
      </c>
      <c r="G70" s="320">
        <v>30</v>
      </c>
      <c r="H70" s="320">
        <v>0</v>
      </c>
      <c r="I70" s="321">
        <f t="shared" si="6"/>
        <v>300</v>
      </c>
      <c r="J70" s="378"/>
      <c r="K70" s="93">
        <f t="shared" si="0"/>
        <v>1</v>
      </c>
      <c r="L70" s="94">
        <f t="shared" si="7"/>
        <v>5</v>
      </c>
      <c r="M70" s="322"/>
      <c r="N70" s="95"/>
    </row>
    <row r="71" spans="1:14" ht="16.5" customHeight="1" x14ac:dyDescent="0.25">
      <c r="A71" s="74">
        <v>43431</v>
      </c>
      <c r="B71" s="289">
        <v>0.35416666666666669</v>
      </c>
      <c r="C71" s="289">
        <v>0.60416666666666663</v>
      </c>
      <c r="D71" s="75">
        <f t="shared" si="5"/>
        <v>6</v>
      </c>
      <c r="E71" s="290">
        <v>0</v>
      </c>
      <c r="F71" s="290">
        <v>30</v>
      </c>
      <c r="G71" s="290">
        <v>30</v>
      </c>
      <c r="H71" s="290">
        <v>0</v>
      </c>
      <c r="I71" s="304">
        <f t="shared" si="6"/>
        <v>300</v>
      </c>
      <c r="J71" s="292"/>
      <c r="K71" s="76">
        <f t="shared" si="0"/>
        <v>1</v>
      </c>
      <c r="L71" s="77">
        <f t="shared" si="7"/>
        <v>5</v>
      </c>
      <c r="M71" s="293"/>
      <c r="N71" s="78"/>
    </row>
    <row r="72" spans="1:14" ht="16.5" customHeight="1" x14ac:dyDescent="0.25">
      <c r="A72" s="74">
        <v>43432</v>
      </c>
      <c r="B72" s="289">
        <v>0.35416666666666669</v>
      </c>
      <c r="C72" s="289">
        <v>0.60416666666666663</v>
      </c>
      <c r="D72" s="75">
        <f t="shared" si="5"/>
        <v>6</v>
      </c>
      <c r="E72" s="290">
        <v>0</v>
      </c>
      <c r="F72" s="290">
        <v>30</v>
      </c>
      <c r="G72" s="290">
        <v>30</v>
      </c>
      <c r="H72" s="290">
        <v>0</v>
      </c>
      <c r="I72" s="304">
        <f t="shared" si="6"/>
        <v>300</v>
      </c>
      <c r="J72" s="292"/>
      <c r="K72" s="76">
        <f t="shared" si="0"/>
        <v>1</v>
      </c>
      <c r="L72" s="77">
        <f t="shared" si="7"/>
        <v>5</v>
      </c>
      <c r="M72" s="293"/>
      <c r="N72" s="78"/>
    </row>
    <row r="73" spans="1:14" ht="16.5" customHeight="1" x14ac:dyDescent="0.25">
      <c r="A73" s="74">
        <v>43433</v>
      </c>
      <c r="B73" s="289">
        <v>0.35416666666666669</v>
      </c>
      <c r="C73" s="289">
        <v>0.60416666666666663</v>
      </c>
      <c r="D73" s="75">
        <f t="shared" si="5"/>
        <v>6</v>
      </c>
      <c r="E73" s="290">
        <v>0</v>
      </c>
      <c r="F73" s="290">
        <v>30</v>
      </c>
      <c r="G73" s="290">
        <v>30</v>
      </c>
      <c r="H73" s="290">
        <v>0</v>
      </c>
      <c r="I73" s="304">
        <f t="shared" si="6"/>
        <v>300</v>
      </c>
      <c r="J73" s="292"/>
      <c r="K73" s="76">
        <f t="shared" si="0"/>
        <v>1</v>
      </c>
      <c r="L73" s="77">
        <f t="shared" si="7"/>
        <v>5</v>
      </c>
      <c r="M73" s="293"/>
      <c r="N73" s="78"/>
    </row>
    <row r="74" spans="1:14" ht="16.5" customHeight="1" thickBot="1" x14ac:dyDescent="0.3">
      <c r="A74" s="79">
        <v>43434</v>
      </c>
      <c r="B74" s="294">
        <v>0.35416666666666669</v>
      </c>
      <c r="C74" s="294">
        <v>0.60416666666666663</v>
      </c>
      <c r="D74" s="80">
        <f t="shared" si="5"/>
        <v>6</v>
      </c>
      <c r="E74" s="295">
        <v>0</v>
      </c>
      <c r="F74" s="295">
        <v>30</v>
      </c>
      <c r="G74" s="295">
        <v>30</v>
      </c>
      <c r="H74" s="295">
        <v>0</v>
      </c>
      <c r="I74" s="305">
        <f t="shared" si="6"/>
        <v>300</v>
      </c>
      <c r="J74" s="297"/>
      <c r="K74" s="81">
        <f t="shared" ref="K74:K137" si="9">IF(I74+M74&gt;0,1,0)</f>
        <v>1</v>
      </c>
      <c r="L74" s="82">
        <f t="shared" si="7"/>
        <v>5</v>
      </c>
      <c r="M74" s="298"/>
      <c r="N74" s="83"/>
    </row>
    <row r="75" spans="1:14" ht="16.5" customHeight="1" x14ac:dyDescent="0.25">
      <c r="A75" s="96">
        <v>43437</v>
      </c>
      <c r="B75" s="307">
        <v>0.35416666666666669</v>
      </c>
      <c r="C75" s="307">
        <v>0.60416666666666663</v>
      </c>
      <c r="D75" s="97">
        <f t="shared" si="5"/>
        <v>6</v>
      </c>
      <c r="E75" s="310">
        <v>0</v>
      </c>
      <c r="F75" s="310">
        <v>30</v>
      </c>
      <c r="G75" s="310">
        <v>30</v>
      </c>
      <c r="H75" s="310">
        <v>0</v>
      </c>
      <c r="I75" s="323">
        <f t="shared" si="6"/>
        <v>300</v>
      </c>
      <c r="J75" s="312"/>
      <c r="K75" s="98">
        <f t="shared" si="9"/>
        <v>1</v>
      </c>
      <c r="L75" s="99">
        <f t="shared" ref="L75:L141" si="10">I75/60</f>
        <v>5</v>
      </c>
      <c r="M75" s="313"/>
      <c r="N75" s="100"/>
    </row>
    <row r="76" spans="1:14" ht="16.5" customHeight="1" x14ac:dyDescent="0.25">
      <c r="A76" s="101">
        <v>43438</v>
      </c>
      <c r="B76" s="289">
        <v>0.35416666666666669</v>
      </c>
      <c r="C76" s="289">
        <v>0.60416666666666663</v>
      </c>
      <c r="D76" s="102">
        <f t="shared" si="5"/>
        <v>6</v>
      </c>
      <c r="E76" s="290">
        <v>0</v>
      </c>
      <c r="F76" s="290">
        <v>30</v>
      </c>
      <c r="G76" s="290">
        <v>30</v>
      </c>
      <c r="H76" s="290">
        <v>0</v>
      </c>
      <c r="I76" s="221">
        <f t="shared" si="6"/>
        <v>300</v>
      </c>
      <c r="J76" s="292"/>
      <c r="K76" s="103">
        <f t="shared" si="9"/>
        <v>1</v>
      </c>
      <c r="L76" s="104">
        <f t="shared" si="10"/>
        <v>5</v>
      </c>
      <c r="M76" s="293"/>
      <c r="N76" s="105"/>
    </row>
    <row r="77" spans="1:14" ht="16.5" customHeight="1" x14ac:dyDescent="0.25">
      <c r="A77" s="101">
        <v>43439</v>
      </c>
      <c r="B77" s="289">
        <v>0.35416666666666669</v>
      </c>
      <c r="C77" s="289">
        <v>0.60416666666666663</v>
      </c>
      <c r="D77" s="102">
        <f t="shared" ref="D77:D89" si="11">MAX((INT((C77-B77)*1440)/60),0)</f>
        <v>6</v>
      </c>
      <c r="E77" s="290">
        <v>0</v>
      </c>
      <c r="F77" s="290">
        <v>30</v>
      </c>
      <c r="G77" s="290">
        <v>30</v>
      </c>
      <c r="H77" s="290">
        <v>0</v>
      </c>
      <c r="I77" s="221">
        <f t="shared" ref="I77:I140" si="12">MAX((D77*60)-H77-F77-E77-G77,0)</f>
        <v>300</v>
      </c>
      <c r="J77" s="292"/>
      <c r="K77" s="103">
        <f t="shared" si="9"/>
        <v>1</v>
      </c>
      <c r="L77" s="104">
        <f t="shared" si="10"/>
        <v>5</v>
      </c>
      <c r="M77" s="293"/>
      <c r="N77" s="105"/>
    </row>
    <row r="78" spans="1:14" ht="16.5" customHeight="1" x14ac:dyDescent="0.25">
      <c r="A78" s="101">
        <v>43440</v>
      </c>
      <c r="B78" s="289">
        <v>0.35416666666666669</v>
      </c>
      <c r="C78" s="289">
        <v>0.60416666666666663</v>
      </c>
      <c r="D78" s="102">
        <f t="shared" si="11"/>
        <v>6</v>
      </c>
      <c r="E78" s="290">
        <v>0</v>
      </c>
      <c r="F78" s="290">
        <v>30</v>
      </c>
      <c r="G78" s="290">
        <v>30</v>
      </c>
      <c r="H78" s="290">
        <v>0</v>
      </c>
      <c r="I78" s="221">
        <f t="shared" si="12"/>
        <v>300</v>
      </c>
      <c r="J78" s="292"/>
      <c r="K78" s="103">
        <f t="shared" si="9"/>
        <v>1</v>
      </c>
      <c r="L78" s="104">
        <f t="shared" si="10"/>
        <v>5</v>
      </c>
      <c r="M78" s="293"/>
      <c r="N78" s="105"/>
    </row>
    <row r="79" spans="1:14" ht="16.5" customHeight="1" thickBot="1" x14ac:dyDescent="0.3">
      <c r="A79" s="106">
        <v>43441</v>
      </c>
      <c r="B79" s="294">
        <v>0.35416666666666669</v>
      </c>
      <c r="C79" s="294">
        <v>0.60416666666666663</v>
      </c>
      <c r="D79" s="107">
        <f t="shared" si="11"/>
        <v>6</v>
      </c>
      <c r="E79" s="295">
        <v>0</v>
      </c>
      <c r="F79" s="295">
        <v>30</v>
      </c>
      <c r="G79" s="295">
        <v>30</v>
      </c>
      <c r="H79" s="295">
        <v>0</v>
      </c>
      <c r="I79" s="324">
        <f t="shared" si="12"/>
        <v>300</v>
      </c>
      <c r="J79" s="297"/>
      <c r="K79" s="108">
        <f t="shared" si="9"/>
        <v>1</v>
      </c>
      <c r="L79" s="109">
        <f t="shared" si="10"/>
        <v>5</v>
      </c>
      <c r="M79" s="298"/>
      <c r="N79" s="110"/>
    </row>
    <row r="80" spans="1:14" ht="15" x14ac:dyDescent="0.25">
      <c r="A80" s="111">
        <v>43444</v>
      </c>
      <c r="B80" s="307">
        <v>0.35416666666666669</v>
      </c>
      <c r="C80" s="307">
        <v>0.60416666666666663</v>
      </c>
      <c r="D80" s="97">
        <f t="shared" si="11"/>
        <v>6</v>
      </c>
      <c r="E80" s="310">
        <v>0</v>
      </c>
      <c r="F80" s="310">
        <v>30</v>
      </c>
      <c r="G80" s="310">
        <v>0</v>
      </c>
      <c r="H80" s="310">
        <v>0</v>
      </c>
      <c r="I80" s="323">
        <f t="shared" si="12"/>
        <v>330</v>
      </c>
      <c r="J80" s="312" t="s">
        <v>53</v>
      </c>
      <c r="K80" s="112">
        <f t="shared" si="9"/>
        <v>1</v>
      </c>
      <c r="L80" s="113">
        <f t="shared" si="10"/>
        <v>5.5</v>
      </c>
      <c r="M80" s="313"/>
      <c r="N80" s="114"/>
    </row>
    <row r="81" spans="1:14" ht="16.5" customHeight="1" x14ac:dyDescent="0.25">
      <c r="A81" s="101">
        <v>43445</v>
      </c>
      <c r="B81" s="289">
        <v>0.35416666666666669</v>
      </c>
      <c r="C81" s="289">
        <v>0.60416666666666663</v>
      </c>
      <c r="D81" s="102">
        <f t="shared" si="11"/>
        <v>6</v>
      </c>
      <c r="E81" s="290">
        <v>0</v>
      </c>
      <c r="F81" s="290">
        <v>30</v>
      </c>
      <c r="G81" s="290">
        <v>30</v>
      </c>
      <c r="H81" s="290">
        <v>0</v>
      </c>
      <c r="I81" s="221">
        <f t="shared" si="12"/>
        <v>300</v>
      </c>
      <c r="J81" s="292"/>
      <c r="K81" s="103">
        <f t="shared" si="9"/>
        <v>1</v>
      </c>
      <c r="L81" s="104">
        <f t="shared" si="10"/>
        <v>5</v>
      </c>
      <c r="M81" s="293"/>
      <c r="N81" s="105"/>
    </row>
    <row r="82" spans="1:14" ht="16.5" customHeight="1" x14ac:dyDescent="0.25">
      <c r="A82" s="101">
        <v>43446</v>
      </c>
      <c r="B82" s="289">
        <v>0.35416666666666669</v>
      </c>
      <c r="C82" s="289">
        <v>0.60416666666666663</v>
      </c>
      <c r="D82" s="102">
        <f t="shared" si="11"/>
        <v>6</v>
      </c>
      <c r="E82" s="290">
        <v>0</v>
      </c>
      <c r="F82" s="290">
        <v>30</v>
      </c>
      <c r="G82" s="290">
        <v>30</v>
      </c>
      <c r="H82" s="290">
        <v>0</v>
      </c>
      <c r="I82" s="221">
        <f t="shared" si="12"/>
        <v>300</v>
      </c>
      <c r="J82" s="292"/>
      <c r="K82" s="103">
        <f t="shared" si="9"/>
        <v>1</v>
      </c>
      <c r="L82" s="104">
        <f t="shared" si="10"/>
        <v>5</v>
      </c>
      <c r="M82" s="293"/>
      <c r="N82" s="105"/>
    </row>
    <row r="83" spans="1:14" ht="16.5" customHeight="1" x14ac:dyDescent="0.25">
      <c r="A83" s="101">
        <v>43447</v>
      </c>
      <c r="B83" s="289">
        <v>0.35416666666666669</v>
      </c>
      <c r="C83" s="289">
        <v>0.60416666666666663</v>
      </c>
      <c r="D83" s="102">
        <f t="shared" si="11"/>
        <v>6</v>
      </c>
      <c r="E83" s="290">
        <v>0</v>
      </c>
      <c r="F83" s="290">
        <v>30</v>
      </c>
      <c r="G83" s="290">
        <v>30</v>
      </c>
      <c r="H83" s="290">
        <v>0</v>
      </c>
      <c r="I83" s="221">
        <f t="shared" si="12"/>
        <v>300</v>
      </c>
      <c r="J83" s="292"/>
      <c r="K83" s="103">
        <f t="shared" si="9"/>
        <v>1</v>
      </c>
      <c r="L83" s="104">
        <f t="shared" si="10"/>
        <v>5</v>
      </c>
      <c r="M83" s="293"/>
      <c r="N83" s="105"/>
    </row>
    <row r="84" spans="1:14" ht="16.5" customHeight="1" thickBot="1" x14ac:dyDescent="0.3">
      <c r="A84" s="106">
        <v>43448</v>
      </c>
      <c r="B84" s="294">
        <v>0.35416666666666669</v>
      </c>
      <c r="C84" s="294">
        <v>0.60416666666666663</v>
      </c>
      <c r="D84" s="107">
        <f t="shared" si="11"/>
        <v>6</v>
      </c>
      <c r="E84" s="295">
        <v>0</v>
      </c>
      <c r="F84" s="295">
        <v>30</v>
      </c>
      <c r="G84" s="295">
        <v>30</v>
      </c>
      <c r="H84" s="295">
        <v>0</v>
      </c>
      <c r="I84" s="324">
        <f t="shared" si="12"/>
        <v>300</v>
      </c>
      <c r="J84" s="297"/>
      <c r="K84" s="108">
        <f t="shared" si="9"/>
        <v>1</v>
      </c>
      <c r="L84" s="109">
        <f t="shared" si="10"/>
        <v>5</v>
      </c>
      <c r="M84" s="298"/>
      <c r="N84" s="110"/>
    </row>
    <row r="85" spans="1:14" ht="15" x14ac:dyDescent="0.25">
      <c r="A85" s="111">
        <v>43451</v>
      </c>
      <c r="B85" s="307">
        <v>0.35416666666666669</v>
      </c>
      <c r="C85" s="307">
        <v>0.60416666666666663</v>
      </c>
      <c r="D85" s="97">
        <f t="shared" si="11"/>
        <v>6</v>
      </c>
      <c r="E85" s="310">
        <v>0</v>
      </c>
      <c r="F85" s="310">
        <v>30</v>
      </c>
      <c r="G85" s="310">
        <v>0</v>
      </c>
      <c r="H85" s="310">
        <v>0</v>
      </c>
      <c r="I85" s="323">
        <f t="shared" si="12"/>
        <v>330</v>
      </c>
      <c r="J85" s="312" t="s">
        <v>53</v>
      </c>
      <c r="K85" s="112">
        <f t="shared" si="9"/>
        <v>1</v>
      </c>
      <c r="L85" s="113">
        <f t="shared" si="10"/>
        <v>5.5</v>
      </c>
      <c r="M85" s="313"/>
      <c r="N85" s="114"/>
    </row>
    <row r="86" spans="1:14" ht="16.5" customHeight="1" x14ac:dyDescent="0.25">
      <c r="A86" s="101">
        <v>43452</v>
      </c>
      <c r="B86" s="289">
        <v>0.35416666666666669</v>
      </c>
      <c r="C86" s="289">
        <v>0.60416666666666663</v>
      </c>
      <c r="D86" s="102">
        <f t="shared" si="11"/>
        <v>6</v>
      </c>
      <c r="E86" s="290">
        <v>0</v>
      </c>
      <c r="F86" s="290">
        <v>30</v>
      </c>
      <c r="G86" s="290">
        <v>30</v>
      </c>
      <c r="H86" s="290">
        <v>0</v>
      </c>
      <c r="I86" s="221">
        <f t="shared" si="12"/>
        <v>300</v>
      </c>
      <c r="J86" s="292"/>
      <c r="K86" s="103">
        <f t="shared" si="9"/>
        <v>1</v>
      </c>
      <c r="L86" s="104">
        <f t="shared" si="10"/>
        <v>5</v>
      </c>
      <c r="M86" s="293"/>
      <c r="N86" s="105"/>
    </row>
    <row r="87" spans="1:14" ht="16.5" customHeight="1" x14ac:dyDescent="0.25">
      <c r="A87" s="101">
        <v>43453</v>
      </c>
      <c r="B87" s="289">
        <v>0.35416666666666669</v>
      </c>
      <c r="C87" s="289">
        <v>0.60416666666666663</v>
      </c>
      <c r="D87" s="102">
        <f t="shared" si="11"/>
        <v>6</v>
      </c>
      <c r="E87" s="290">
        <v>0</v>
      </c>
      <c r="F87" s="290">
        <v>30</v>
      </c>
      <c r="G87" s="290">
        <v>30</v>
      </c>
      <c r="H87" s="290">
        <v>0</v>
      </c>
      <c r="I87" s="221">
        <f t="shared" si="12"/>
        <v>300</v>
      </c>
      <c r="J87" s="292"/>
      <c r="K87" s="103">
        <f t="shared" si="9"/>
        <v>1</v>
      </c>
      <c r="L87" s="104">
        <f t="shared" si="10"/>
        <v>5</v>
      </c>
      <c r="M87" s="293"/>
      <c r="N87" s="105"/>
    </row>
    <row r="88" spans="1:14" ht="16.5" customHeight="1" x14ac:dyDescent="0.25">
      <c r="A88" s="101">
        <v>43454</v>
      </c>
      <c r="B88" s="289">
        <v>0.35416666666666669</v>
      </c>
      <c r="C88" s="289">
        <v>0.60416666666666663</v>
      </c>
      <c r="D88" s="102">
        <f t="shared" si="11"/>
        <v>6</v>
      </c>
      <c r="E88" s="290">
        <v>0</v>
      </c>
      <c r="F88" s="290">
        <v>30</v>
      </c>
      <c r="G88" s="290">
        <v>30</v>
      </c>
      <c r="H88" s="290">
        <v>0</v>
      </c>
      <c r="I88" s="221">
        <f t="shared" si="12"/>
        <v>300</v>
      </c>
      <c r="J88" s="292"/>
      <c r="K88" s="103">
        <f t="shared" si="9"/>
        <v>1</v>
      </c>
      <c r="L88" s="104">
        <f t="shared" si="10"/>
        <v>5</v>
      </c>
      <c r="M88" s="293"/>
      <c r="N88" s="105"/>
    </row>
    <row r="89" spans="1:14" ht="16.5" customHeight="1" thickBot="1" x14ac:dyDescent="0.3">
      <c r="A89" s="106">
        <v>43455</v>
      </c>
      <c r="B89" s="294">
        <v>0.35416666666666669</v>
      </c>
      <c r="C89" s="294">
        <v>0.60416666666666663</v>
      </c>
      <c r="D89" s="107">
        <f t="shared" si="11"/>
        <v>6</v>
      </c>
      <c r="E89" s="295">
        <v>0</v>
      </c>
      <c r="F89" s="295">
        <v>30</v>
      </c>
      <c r="G89" s="295">
        <v>30</v>
      </c>
      <c r="H89" s="295">
        <v>0</v>
      </c>
      <c r="I89" s="324">
        <f t="shared" si="12"/>
        <v>300</v>
      </c>
      <c r="J89" s="297"/>
      <c r="K89" s="108">
        <f t="shared" si="9"/>
        <v>1</v>
      </c>
      <c r="L89" s="109">
        <f t="shared" si="10"/>
        <v>5</v>
      </c>
      <c r="M89" s="298"/>
      <c r="N89" s="110"/>
    </row>
    <row r="90" spans="1:14" ht="16.5" customHeight="1" x14ac:dyDescent="0.25">
      <c r="A90" s="325">
        <v>43458</v>
      </c>
      <c r="B90" s="250" t="s">
        <v>10</v>
      </c>
      <c r="C90" s="251"/>
      <c r="D90" s="252"/>
      <c r="E90" s="253"/>
      <c r="F90" s="253"/>
      <c r="G90" s="253"/>
      <c r="H90" s="253"/>
      <c r="I90" s="254"/>
      <c r="J90" s="326" t="s">
        <v>43</v>
      </c>
      <c r="K90" s="112">
        <f t="shared" si="9"/>
        <v>0</v>
      </c>
      <c r="L90" s="113">
        <f t="shared" si="10"/>
        <v>0</v>
      </c>
      <c r="M90" s="327"/>
      <c r="N90" s="255"/>
    </row>
    <row r="91" spans="1:14" s="205" customFormat="1" ht="16.5" customHeight="1" x14ac:dyDescent="0.25">
      <c r="A91" s="256">
        <v>43459</v>
      </c>
      <c r="B91" s="115" t="s">
        <v>10</v>
      </c>
      <c r="C91" s="116"/>
      <c r="D91" s="117"/>
      <c r="E91" s="226"/>
      <c r="F91" s="226"/>
      <c r="G91" s="226"/>
      <c r="H91" s="226"/>
      <c r="I91" s="231"/>
      <c r="J91" s="213" t="s">
        <v>62</v>
      </c>
      <c r="K91" s="103">
        <f t="shared" si="9"/>
        <v>0</v>
      </c>
      <c r="L91" s="104">
        <f t="shared" si="10"/>
        <v>0</v>
      </c>
      <c r="M91" s="218"/>
      <c r="N91" s="257"/>
    </row>
    <row r="92" spans="1:14" ht="16.5" customHeight="1" x14ac:dyDescent="0.25">
      <c r="A92" s="256">
        <v>43460</v>
      </c>
      <c r="B92" s="115" t="s">
        <v>10</v>
      </c>
      <c r="C92" s="116"/>
      <c r="D92" s="117"/>
      <c r="E92" s="226"/>
      <c r="F92" s="226"/>
      <c r="G92" s="226"/>
      <c r="H92" s="226"/>
      <c r="I92" s="231"/>
      <c r="J92" s="213" t="s">
        <v>43</v>
      </c>
      <c r="K92" s="103">
        <f t="shared" si="9"/>
        <v>0</v>
      </c>
      <c r="L92" s="104">
        <f t="shared" si="10"/>
        <v>0</v>
      </c>
      <c r="M92" s="316"/>
      <c r="N92" s="257"/>
    </row>
    <row r="93" spans="1:14" ht="16.5" customHeight="1" x14ac:dyDescent="0.25">
      <c r="A93" s="256">
        <v>43461</v>
      </c>
      <c r="B93" s="115" t="s">
        <v>10</v>
      </c>
      <c r="C93" s="116"/>
      <c r="D93" s="117"/>
      <c r="E93" s="226"/>
      <c r="F93" s="226"/>
      <c r="G93" s="226"/>
      <c r="H93" s="226"/>
      <c r="I93" s="231"/>
      <c r="J93" s="213" t="s">
        <v>43</v>
      </c>
      <c r="K93" s="103">
        <f t="shared" si="9"/>
        <v>0</v>
      </c>
      <c r="L93" s="104">
        <f t="shared" si="10"/>
        <v>0</v>
      </c>
      <c r="M93" s="316"/>
      <c r="N93" s="257"/>
    </row>
    <row r="94" spans="1:14" ht="16.5" customHeight="1" thickBot="1" x14ac:dyDescent="0.3">
      <c r="A94" s="328">
        <v>43462</v>
      </c>
      <c r="B94" s="258" t="s">
        <v>10</v>
      </c>
      <c r="C94" s="259"/>
      <c r="D94" s="260"/>
      <c r="E94" s="261"/>
      <c r="F94" s="261"/>
      <c r="G94" s="261"/>
      <c r="H94" s="261"/>
      <c r="I94" s="262"/>
      <c r="J94" s="265" t="s">
        <v>43</v>
      </c>
      <c r="K94" s="108">
        <f t="shared" si="9"/>
        <v>0</v>
      </c>
      <c r="L94" s="109">
        <f t="shared" si="10"/>
        <v>0</v>
      </c>
      <c r="M94" s="329"/>
      <c r="N94" s="263"/>
    </row>
    <row r="95" spans="1:14" ht="16.5" customHeight="1" x14ac:dyDescent="0.25">
      <c r="A95" s="96">
        <v>43465</v>
      </c>
      <c r="B95" s="245" t="s">
        <v>10</v>
      </c>
      <c r="C95" s="246"/>
      <c r="D95" s="247"/>
      <c r="E95" s="248"/>
      <c r="F95" s="248"/>
      <c r="G95" s="248"/>
      <c r="H95" s="248"/>
      <c r="I95" s="249"/>
      <c r="J95" s="264" t="s">
        <v>43</v>
      </c>
      <c r="K95" s="98">
        <f t="shared" si="9"/>
        <v>0</v>
      </c>
      <c r="L95" s="99">
        <f t="shared" si="10"/>
        <v>0</v>
      </c>
      <c r="M95" s="330"/>
      <c r="N95" s="100"/>
    </row>
    <row r="96" spans="1:14" s="205" customFormat="1" ht="16.5" customHeight="1" x14ac:dyDescent="0.25">
      <c r="A96" s="118">
        <v>43466</v>
      </c>
      <c r="B96" s="119" t="s">
        <v>10</v>
      </c>
      <c r="C96" s="120"/>
      <c r="D96" s="121"/>
      <c r="E96" s="227"/>
      <c r="F96" s="227"/>
      <c r="G96" s="227"/>
      <c r="H96" s="227"/>
      <c r="I96" s="232"/>
      <c r="J96" s="214" t="s">
        <v>68</v>
      </c>
      <c r="K96" s="122">
        <f t="shared" si="9"/>
        <v>0</v>
      </c>
      <c r="L96" s="123">
        <f t="shared" si="10"/>
        <v>0</v>
      </c>
      <c r="M96" s="219"/>
      <c r="N96" s="124"/>
    </row>
    <row r="97" spans="1:14" ht="16.5" customHeight="1" x14ac:dyDescent="0.25">
      <c r="A97" s="118">
        <v>43467</v>
      </c>
      <c r="B97" s="119" t="s">
        <v>10</v>
      </c>
      <c r="C97" s="120"/>
      <c r="D97" s="121"/>
      <c r="E97" s="227"/>
      <c r="F97" s="227"/>
      <c r="G97" s="227"/>
      <c r="H97" s="227"/>
      <c r="I97" s="232"/>
      <c r="J97" s="214" t="s">
        <v>43</v>
      </c>
      <c r="K97" s="122">
        <f t="shared" si="9"/>
        <v>0</v>
      </c>
      <c r="L97" s="123">
        <f t="shared" si="10"/>
        <v>0</v>
      </c>
      <c r="M97" s="316"/>
      <c r="N97" s="124"/>
    </row>
    <row r="98" spans="1:14" ht="16.5" customHeight="1" x14ac:dyDescent="0.25">
      <c r="A98" s="118">
        <v>43468</v>
      </c>
      <c r="B98" s="289">
        <v>0.35416666666666669</v>
      </c>
      <c r="C98" s="289">
        <v>0.60416666666666663</v>
      </c>
      <c r="D98" s="125">
        <f t="shared" ref="D98:D109" si="13">MAX((INT((C98-B98)*1440)/60),0)</f>
        <v>6</v>
      </c>
      <c r="E98" s="290">
        <v>0</v>
      </c>
      <c r="F98" s="290">
        <v>30</v>
      </c>
      <c r="G98" s="290">
        <v>30</v>
      </c>
      <c r="H98" s="290">
        <v>0</v>
      </c>
      <c r="I98" s="331">
        <f t="shared" si="12"/>
        <v>300</v>
      </c>
      <c r="J98" s="292"/>
      <c r="K98" s="122">
        <f t="shared" si="9"/>
        <v>1</v>
      </c>
      <c r="L98" s="123">
        <f t="shared" si="10"/>
        <v>5</v>
      </c>
      <c r="M98" s="293"/>
      <c r="N98" s="124"/>
    </row>
    <row r="99" spans="1:14" ht="16.5" customHeight="1" thickBot="1" x14ac:dyDescent="0.3">
      <c r="A99" s="126">
        <v>43469</v>
      </c>
      <c r="B99" s="294">
        <v>0.35416666666666669</v>
      </c>
      <c r="C99" s="294">
        <v>0.60416666666666663</v>
      </c>
      <c r="D99" s="127">
        <f t="shared" si="13"/>
        <v>6</v>
      </c>
      <c r="E99" s="295">
        <v>0</v>
      </c>
      <c r="F99" s="295">
        <v>30</v>
      </c>
      <c r="G99" s="295">
        <v>30</v>
      </c>
      <c r="H99" s="295">
        <v>0</v>
      </c>
      <c r="I99" s="332">
        <f t="shared" si="12"/>
        <v>300</v>
      </c>
      <c r="J99" s="297"/>
      <c r="K99" s="128">
        <f t="shared" si="9"/>
        <v>1</v>
      </c>
      <c r="L99" s="129">
        <f t="shared" si="10"/>
        <v>5</v>
      </c>
      <c r="M99" s="298"/>
      <c r="N99" s="130"/>
    </row>
    <row r="100" spans="1:14" ht="16.5" customHeight="1" x14ac:dyDescent="0.25">
      <c r="A100" s="131">
        <v>43472</v>
      </c>
      <c r="B100" s="289">
        <v>0.35416666666666669</v>
      </c>
      <c r="C100" s="289">
        <v>0.60416666666666663</v>
      </c>
      <c r="D100" s="135">
        <f t="shared" si="13"/>
        <v>6</v>
      </c>
      <c r="E100" s="290">
        <v>0</v>
      </c>
      <c r="F100" s="290">
        <v>30</v>
      </c>
      <c r="G100" s="290">
        <v>30</v>
      </c>
      <c r="H100" s="290">
        <v>0</v>
      </c>
      <c r="I100" s="333">
        <f t="shared" si="12"/>
        <v>300</v>
      </c>
      <c r="J100" s="292"/>
      <c r="K100" s="132">
        <f t="shared" si="9"/>
        <v>1</v>
      </c>
      <c r="L100" s="133">
        <f t="shared" si="10"/>
        <v>5</v>
      </c>
      <c r="M100" s="293"/>
      <c r="N100" s="134"/>
    </row>
    <row r="101" spans="1:14" ht="16.5" customHeight="1" x14ac:dyDescent="0.25">
      <c r="A101" s="118">
        <v>43473</v>
      </c>
      <c r="B101" s="289">
        <v>0.35416666666666669</v>
      </c>
      <c r="C101" s="289">
        <v>0.60416666666666663</v>
      </c>
      <c r="D101" s="135">
        <f t="shared" si="13"/>
        <v>6</v>
      </c>
      <c r="E101" s="290">
        <v>0</v>
      </c>
      <c r="F101" s="290">
        <v>30</v>
      </c>
      <c r="G101" s="290">
        <v>30</v>
      </c>
      <c r="H101" s="290">
        <v>0</v>
      </c>
      <c r="I101" s="333">
        <f t="shared" si="12"/>
        <v>300</v>
      </c>
      <c r="J101" s="292"/>
      <c r="K101" s="122">
        <f t="shared" si="9"/>
        <v>1</v>
      </c>
      <c r="L101" s="123">
        <f t="shared" si="10"/>
        <v>5</v>
      </c>
      <c r="M101" s="293"/>
      <c r="N101" s="124"/>
    </row>
    <row r="102" spans="1:14" ht="16.5" customHeight="1" x14ac:dyDescent="0.25">
      <c r="A102" s="118">
        <v>43474</v>
      </c>
      <c r="B102" s="289">
        <v>0.35416666666666669</v>
      </c>
      <c r="C102" s="289">
        <v>0.60416666666666663</v>
      </c>
      <c r="D102" s="135">
        <f t="shared" si="13"/>
        <v>6</v>
      </c>
      <c r="E102" s="290">
        <v>0</v>
      </c>
      <c r="F102" s="290">
        <v>30</v>
      </c>
      <c r="G102" s="290">
        <v>30</v>
      </c>
      <c r="H102" s="290">
        <v>0</v>
      </c>
      <c r="I102" s="333">
        <f t="shared" si="12"/>
        <v>300</v>
      </c>
      <c r="J102" s="292"/>
      <c r="K102" s="122">
        <f t="shared" si="9"/>
        <v>1</v>
      </c>
      <c r="L102" s="123">
        <f t="shared" si="10"/>
        <v>5</v>
      </c>
      <c r="M102" s="293"/>
      <c r="N102" s="124"/>
    </row>
    <row r="103" spans="1:14" ht="16.5" customHeight="1" x14ac:dyDescent="0.25">
      <c r="A103" s="118">
        <v>43475</v>
      </c>
      <c r="B103" s="289">
        <v>0.35416666666666669</v>
      </c>
      <c r="C103" s="289">
        <v>0.60416666666666663</v>
      </c>
      <c r="D103" s="125">
        <f t="shared" si="13"/>
        <v>6</v>
      </c>
      <c r="E103" s="290">
        <v>0</v>
      </c>
      <c r="F103" s="290">
        <v>30</v>
      </c>
      <c r="G103" s="290">
        <v>30</v>
      </c>
      <c r="H103" s="290">
        <v>0</v>
      </c>
      <c r="I103" s="331">
        <f t="shared" si="12"/>
        <v>300</v>
      </c>
      <c r="J103" s="292"/>
      <c r="K103" s="122">
        <f t="shared" si="9"/>
        <v>1</v>
      </c>
      <c r="L103" s="123">
        <f t="shared" si="10"/>
        <v>5</v>
      </c>
      <c r="M103" s="293"/>
      <c r="N103" s="124"/>
    </row>
    <row r="104" spans="1:14" ht="16.5" customHeight="1" thickBot="1" x14ac:dyDescent="0.3">
      <c r="A104" s="126">
        <v>43476</v>
      </c>
      <c r="B104" s="294">
        <v>0.35416666666666669</v>
      </c>
      <c r="C104" s="294">
        <v>0.60416666666666663</v>
      </c>
      <c r="D104" s="127">
        <f t="shared" si="13"/>
        <v>6</v>
      </c>
      <c r="E104" s="295">
        <v>0</v>
      </c>
      <c r="F104" s="295">
        <v>30</v>
      </c>
      <c r="G104" s="295">
        <v>30</v>
      </c>
      <c r="H104" s="295">
        <v>0</v>
      </c>
      <c r="I104" s="332">
        <f t="shared" si="12"/>
        <v>300</v>
      </c>
      <c r="J104" s="297"/>
      <c r="K104" s="128">
        <f t="shared" si="9"/>
        <v>1</v>
      </c>
      <c r="L104" s="129">
        <f t="shared" si="10"/>
        <v>5</v>
      </c>
      <c r="M104" s="298"/>
      <c r="N104" s="130"/>
    </row>
    <row r="105" spans="1:14" ht="16.5" customHeight="1" x14ac:dyDescent="0.25">
      <c r="A105" s="131">
        <v>43479</v>
      </c>
      <c r="B105" s="289">
        <v>0.35416666666666669</v>
      </c>
      <c r="C105" s="289">
        <v>0.60416666666666663</v>
      </c>
      <c r="D105" s="135">
        <f t="shared" si="13"/>
        <v>6</v>
      </c>
      <c r="E105" s="290">
        <v>0</v>
      </c>
      <c r="F105" s="290">
        <v>30</v>
      </c>
      <c r="G105" s="290">
        <v>30</v>
      </c>
      <c r="H105" s="290">
        <v>0</v>
      </c>
      <c r="I105" s="333">
        <f t="shared" si="12"/>
        <v>300</v>
      </c>
      <c r="J105" s="292"/>
      <c r="K105" s="132">
        <f t="shared" si="9"/>
        <v>1</v>
      </c>
      <c r="L105" s="133">
        <f t="shared" si="10"/>
        <v>5</v>
      </c>
      <c r="M105" s="293"/>
      <c r="N105" s="134"/>
    </row>
    <row r="106" spans="1:14" ht="16.5" customHeight="1" x14ac:dyDescent="0.25">
      <c r="A106" s="118">
        <v>43480</v>
      </c>
      <c r="B106" s="289">
        <v>0.35416666666666669</v>
      </c>
      <c r="C106" s="289">
        <v>0.60416666666666663</v>
      </c>
      <c r="D106" s="135">
        <f t="shared" si="13"/>
        <v>6</v>
      </c>
      <c r="E106" s="290">
        <v>0</v>
      </c>
      <c r="F106" s="290">
        <v>30</v>
      </c>
      <c r="G106" s="290">
        <v>30</v>
      </c>
      <c r="H106" s="290">
        <v>0</v>
      </c>
      <c r="I106" s="333">
        <f t="shared" si="12"/>
        <v>300</v>
      </c>
      <c r="J106" s="292"/>
      <c r="K106" s="122">
        <f t="shared" si="9"/>
        <v>1</v>
      </c>
      <c r="L106" s="123">
        <f t="shared" si="10"/>
        <v>5</v>
      </c>
      <c r="M106" s="293"/>
      <c r="N106" s="124"/>
    </row>
    <row r="107" spans="1:14" ht="16.5" customHeight="1" x14ac:dyDescent="0.25">
      <c r="A107" s="118">
        <v>43481</v>
      </c>
      <c r="B107" s="289">
        <v>0.35416666666666669</v>
      </c>
      <c r="C107" s="289">
        <v>0.60416666666666663</v>
      </c>
      <c r="D107" s="135">
        <f t="shared" si="13"/>
        <v>6</v>
      </c>
      <c r="E107" s="290">
        <v>0</v>
      </c>
      <c r="F107" s="290">
        <v>30</v>
      </c>
      <c r="G107" s="290">
        <v>30</v>
      </c>
      <c r="H107" s="290">
        <v>0</v>
      </c>
      <c r="I107" s="333">
        <f t="shared" si="12"/>
        <v>300</v>
      </c>
      <c r="J107" s="292"/>
      <c r="K107" s="122">
        <f t="shared" si="9"/>
        <v>1</v>
      </c>
      <c r="L107" s="123">
        <f t="shared" si="10"/>
        <v>5</v>
      </c>
      <c r="M107" s="293"/>
      <c r="N107" s="124"/>
    </row>
    <row r="108" spans="1:14" ht="16.5" customHeight="1" x14ac:dyDescent="0.25">
      <c r="A108" s="118">
        <v>43482</v>
      </c>
      <c r="B108" s="289">
        <v>0.35416666666666669</v>
      </c>
      <c r="C108" s="289">
        <v>0.60416666666666663</v>
      </c>
      <c r="D108" s="125">
        <f t="shared" si="13"/>
        <v>6</v>
      </c>
      <c r="E108" s="290">
        <v>0</v>
      </c>
      <c r="F108" s="290">
        <v>30</v>
      </c>
      <c r="G108" s="290">
        <v>30</v>
      </c>
      <c r="H108" s="290">
        <v>0</v>
      </c>
      <c r="I108" s="331">
        <f t="shared" si="12"/>
        <v>300</v>
      </c>
      <c r="J108" s="292"/>
      <c r="K108" s="122">
        <f t="shared" si="9"/>
        <v>1</v>
      </c>
      <c r="L108" s="123">
        <f t="shared" si="10"/>
        <v>5</v>
      </c>
      <c r="M108" s="293"/>
      <c r="N108" s="124"/>
    </row>
    <row r="109" spans="1:14" ht="16.5" customHeight="1" thickBot="1" x14ac:dyDescent="0.3">
      <c r="A109" s="126">
        <v>43483</v>
      </c>
      <c r="B109" s="294">
        <v>0.35416666666666669</v>
      </c>
      <c r="C109" s="294">
        <v>0.60416666666666663</v>
      </c>
      <c r="D109" s="127">
        <f t="shared" si="13"/>
        <v>6</v>
      </c>
      <c r="E109" s="295">
        <v>0</v>
      </c>
      <c r="F109" s="295">
        <v>30</v>
      </c>
      <c r="G109" s="295">
        <v>30</v>
      </c>
      <c r="H109" s="295">
        <v>0</v>
      </c>
      <c r="I109" s="332">
        <f t="shared" si="12"/>
        <v>300</v>
      </c>
      <c r="J109" s="297"/>
      <c r="K109" s="128">
        <f t="shared" si="9"/>
        <v>1</v>
      </c>
      <c r="L109" s="129">
        <f t="shared" si="10"/>
        <v>5</v>
      </c>
      <c r="M109" s="298"/>
      <c r="N109" s="130"/>
    </row>
    <row r="110" spans="1:14" s="205" customFormat="1" ht="16.5" customHeight="1" x14ac:dyDescent="0.25">
      <c r="A110" s="131">
        <v>43486</v>
      </c>
      <c r="B110" s="119" t="s">
        <v>10</v>
      </c>
      <c r="C110" s="120"/>
      <c r="D110" s="121"/>
      <c r="E110" s="227"/>
      <c r="F110" s="227"/>
      <c r="G110" s="227"/>
      <c r="H110" s="227"/>
      <c r="I110" s="232"/>
      <c r="J110" s="214" t="s">
        <v>69</v>
      </c>
      <c r="K110" s="132">
        <f t="shared" si="9"/>
        <v>0</v>
      </c>
      <c r="L110" s="133">
        <f t="shared" si="10"/>
        <v>0</v>
      </c>
      <c r="M110" s="219"/>
      <c r="N110" s="134"/>
    </row>
    <row r="111" spans="1:14" ht="16.5" customHeight="1" x14ac:dyDescent="0.25">
      <c r="A111" s="118">
        <v>43487</v>
      </c>
      <c r="B111" s="289">
        <v>0.35416666666666669</v>
      </c>
      <c r="C111" s="289">
        <v>0.60416666666666663</v>
      </c>
      <c r="D111" s="135">
        <f t="shared" ref="D111:D129" si="14">MAX((INT((C111-B111)*1440)/60),0)</f>
        <v>6</v>
      </c>
      <c r="E111" s="290">
        <v>0</v>
      </c>
      <c r="F111" s="290">
        <v>30</v>
      </c>
      <c r="G111" s="290">
        <v>30</v>
      </c>
      <c r="H111" s="290">
        <v>0</v>
      </c>
      <c r="I111" s="333">
        <f t="shared" ref="I111:I129" si="15">MAX((D111*60)-H111-F111-E111-G111,0)</f>
        <v>300</v>
      </c>
      <c r="J111" s="292" t="s">
        <v>8</v>
      </c>
      <c r="K111" s="122">
        <f t="shared" si="9"/>
        <v>1</v>
      </c>
      <c r="L111" s="123">
        <f t="shared" si="10"/>
        <v>5</v>
      </c>
      <c r="M111" s="293"/>
      <c r="N111" s="134"/>
    </row>
    <row r="112" spans="1:14" ht="16.5" customHeight="1" x14ac:dyDescent="0.25">
      <c r="A112" s="118">
        <v>43488</v>
      </c>
      <c r="B112" s="289">
        <v>0.35416666666666669</v>
      </c>
      <c r="C112" s="289">
        <v>0.60416666666666663</v>
      </c>
      <c r="D112" s="135">
        <f t="shared" si="14"/>
        <v>6</v>
      </c>
      <c r="E112" s="290">
        <v>0</v>
      </c>
      <c r="F112" s="290">
        <v>30</v>
      </c>
      <c r="G112" s="290">
        <v>30</v>
      </c>
      <c r="H112" s="290">
        <v>0</v>
      </c>
      <c r="I112" s="333">
        <f t="shared" si="15"/>
        <v>300</v>
      </c>
      <c r="J112" s="292" t="s">
        <v>8</v>
      </c>
      <c r="K112" s="122">
        <f t="shared" si="9"/>
        <v>1</v>
      </c>
      <c r="L112" s="123">
        <f t="shared" si="10"/>
        <v>5</v>
      </c>
      <c r="M112" s="293"/>
      <c r="N112" s="134"/>
    </row>
    <row r="113" spans="1:14" ht="16.5" customHeight="1" x14ac:dyDescent="0.25">
      <c r="A113" s="118">
        <v>43489</v>
      </c>
      <c r="B113" s="289">
        <v>0.35416666666666669</v>
      </c>
      <c r="C113" s="289">
        <v>0.60416666666666663</v>
      </c>
      <c r="D113" s="125">
        <f t="shared" si="14"/>
        <v>6</v>
      </c>
      <c r="E113" s="290">
        <v>0</v>
      </c>
      <c r="F113" s="290">
        <v>30</v>
      </c>
      <c r="G113" s="290">
        <v>30</v>
      </c>
      <c r="H113" s="290">
        <v>0</v>
      </c>
      <c r="I113" s="331">
        <f t="shared" si="15"/>
        <v>300</v>
      </c>
      <c r="J113" s="292" t="s">
        <v>8</v>
      </c>
      <c r="K113" s="122">
        <f t="shared" si="9"/>
        <v>1</v>
      </c>
      <c r="L113" s="123">
        <f t="shared" si="10"/>
        <v>5</v>
      </c>
      <c r="M113" s="293"/>
      <c r="N113" s="134"/>
    </row>
    <row r="114" spans="1:14" ht="16.5" customHeight="1" thickBot="1" x14ac:dyDescent="0.3">
      <c r="A114" s="126">
        <v>43490</v>
      </c>
      <c r="B114" s="294">
        <v>0.35416666666666669</v>
      </c>
      <c r="C114" s="294">
        <v>0.60416666666666663</v>
      </c>
      <c r="D114" s="127">
        <f t="shared" si="14"/>
        <v>6</v>
      </c>
      <c r="E114" s="295">
        <v>0</v>
      </c>
      <c r="F114" s="295">
        <v>30</v>
      </c>
      <c r="G114" s="295">
        <v>30</v>
      </c>
      <c r="H114" s="295">
        <v>0</v>
      </c>
      <c r="I114" s="332">
        <f t="shared" si="15"/>
        <v>300</v>
      </c>
      <c r="J114" s="297" t="s">
        <v>19</v>
      </c>
      <c r="K114" s="128">
        <f t="shared" si="9"/>
        <v>1</v>
      </c>
      <c r="L114" s="129">
        <f t="shared" si="10"/>
        <v>5</v>
      </c>
      <c r="M114" s="298"/>
      <c r="N114" s="124"/>
    </row>
    <row r="115" spans="1:14" ht="16.5" customHeight="1" x14ac:dyDescent="0.25">
      <c r="A115" s="136">
        <v>43493</v>
      </c>
      <c r="B115" s="289">
        <v>0.35416666666666669</v>
      </c>
      <c r="C115" s="289">
        <v>0.60416666666666663</v>
      </c>
      <c r="D115" s="135">
        <f t="shared" si="14"/>
        <v>6</v>
      </c>
      <c r="E115" s="290">
        <v>0</v>
      </c>
      <c r="F115" s="290">
        <v>30</v>
      </c>
      <c r="G115" s="290">
        <v>30</v>
      </c>
      <c r="H115" s="290">
        <v>0</v>
      </c>
      <c r="I115" s="333">
        <f t="shared" si="15"/>
        <v>300</v>
      </c>
      <c r="J115" s="292"/>
      <c r="K115" s="137">
        <f t="shared" si="9"/>
        <v>1</v>
      </c>
      <c r="L115" s="138">
        <f t="shared" si="10"/>
        <v>5</v>
      </c>
      <c r="M115" s="293"/>
      <c r="N115" s="139"/>
    </row>
    <row r="116" spans="1:14" ht="16.5" customHeight="1" x14ac:dyDescent="0.25">
      <c r="A116" s="131">
        <v>43494</v>
      </c>
      <c r="B116" s="289">
        <v>0.35416666666666669</v>
      </c>
      <c r="C116" s="289">
        <v>0.60416666666666663</v>
      </c>
      <c r="D116" s="135">
        <f t="shared" si="14"/>
        <v>6</v>
      </c>
      <c r="E116" s="290">
        <v>0</v>
      </c>
      <c r="F116" s="290">
        <v>30</v>
      </c>
      <c r="G116" s="290">
        <v>30</v>
      </c>
      <c r="H116" s="290">
        <v>0</v>
      </c>
      <c r="I116" s="333">
        <f t="shared" si="15"/>
        <v>300</v>
      </c>
      <c r="J116" s="292"/>
      <c r="K116" s="132">
        <f t="shared" si="9"/>
        <v>1</v>
      </c>
      <c r="L116" s="133">
        <f t="shared" si="10"/>
        <v>5</v>
      </c>
      <c r="M116" s="293"/>
      <c r="N116" s="134"/>
    </row>
    <row r="117" spans="1:14" ht="16.5" customHeight="1" x14ac:dyDescent="0.25">
      <c r="A117" s="131">
        <v>43495</v>
      </c>
      <c r="B117" s="289">
        <v>0.35416666666666669</v>
      </c>
      <c r="C117" s="289">
        <v>0.60416666666666663</v>
      </c>
      <c r="D117" s="125">
        <f t="shared" si="14"/>
        <v>6</v>
      </c>
      <c r="E117" s="290">
        <v>0</v>
      </c>
      <c r="F117" s="290">
        <v>30</v>
      </c>
      <c r="G117" s="290">
        <v>30</v>
      </c>
      <c r="H117" s="290">
        <v>0</v>
      </c>
      <c r="I117" s="331">
        <f t="shared" si="15"/>
        <v>300</v>
      </c>
      <c r="J117" s="292"/>
      <c r="K117" s="132">
        <f t="shared" si="9"/>
        <v>1</v>
      </c>
      <c r="L117" s="133">
        <f t="shared" si="10"/>
        <v>5</v>
      </c>
      <c r="M117" s="293"/>
      <c r="N117" s="134"/>
    </row>
    <row r="118" spans="1:14" ht="16.5" customHeight="1" x14ac:dyDescent="0.25">
      <c r="A118" s="118">
        <v>43496</v>
      </c>
      <c r="B118" s="289">
        <v>0.35416666666666669</v>
      </c>
      <c r="C118" s="289">
        <v>0.60416666666666663</v>
      </c>
      <c r="D118" s="135">
        <f t="shared" si="14"/>
        <v>6</v>
      </c>
      <c r="E118" s="290">
        <v>0</v>
      </c>
      <c r="F118" s="290">
        <v>30</v>
      </c>
      <c r="G118" s="290">
        <v>30</v>
      </c>
      <c r="H118" s="290">
        <v>0</v>
      </c>
      <c r="I118" s="333">
        <f t="shared" si="15"/>
        <v>300</v>
      </c>
      <c r="J118" s="292"/>
      <c r="K118" s="122">
        <f t="shared" si="9"/>
        <v>1</v>
      </c>
      <c r="L118" s="123">
        <f t="shared" si="10"/>
        <v>5</v>
      </c>
      <c r="M118" s="293"/>
      <c r="N118" s="124"/>
    </row>
    <row r="119" spans="1:14" ht="16.5" customHeight="1" thickBot="1" x14ac:dyDescent="0.3">
      <c r="A119" s="140">
        <v>43497</v>
      </c>
      <c r="B119" s="294">
        <v>0.35416666666666669</v>
      </c>
      <c r="C119" s="294">
        <v>0.60416666666666663</v>
      </c>
      <c r="D119" s="141">
        <f t="shared" si="14"/>
        <v>6</v>
      </c>
      <c r="E119" s="295">
        <v>0</v>
      </c>
      <c r="F119" s="295">
        <v>30</v>
      </c>
      <c r="G119" s="295">
        <v>30</v>
      </c>
      <c r="H119" s="295">
        <v>0</v>
      </c>
      <c r="I119" s="334">
        <f t="shared" si="15"/>
        <v>300</v>
      </c>
      <c r="J119" s="297"/>
      <c r="K119" s="142">
        <f t="shared" si="9"/>
        <v>1</v>
      </c>
      <c r="L119" s="143">
        <f t="shared" si="10"/>
        <v>5</v>
      </c>
      <c r="M119" s="298"/>
      <c r="N119" s="144"/>
    </row>
    <row r="120" spans="1:14" ht="16.5" customHeight="1" x14ac:dyDescent="0.25">
      <c r="A120" s="145">
        <v>43500</v>
      </c>
      <c r="B120" s="289">
        <v>0.35416666666666669</v>
      </c>
      <c r="C120" s="289">
        <v>0.60416666666666663</v>
      </c>
      <c r="D120" s="146">
        <f t="shared" si="14"/>
        <v>6</v>
      </c>
      <c r="E120" s="290">
        <v>0</v>
      </c>
      <c r="F120" s="290">
        <v>30</v>
      </c>
      <c r="G120" s="290">
        <v>30</v>
      </c>
      <c r="H120" s="290">
        <v>0</v>
      </c>
      <c r="I120" s="335">
        <f t="shared" si="15"/>
        <v>300</v>
      </c>
      <c r="J120" s="292"/>
      <c r="K120" s="147">
        <f t="shared" si="9"/>
        <v>1</v>
      </c>
      <c r="L120" s="148">
        <f t="shared" si="10"/>
        <v>5</v>
      </c>
      <c r="M120" s="293"/>
      <c r="N120" s="149"/>
    </row>
    <row r="121" spans="1:14" ht="16.5" customHeight="1" x14ac:dyDescent="0.25">
      <c r="A121" s="145">
        <v>43501</v>
      </c>
      <c r="B121" s="289">
        <v>0.35416666666666669</v>
      </c>
      <c r="C121" s="289">
        <v>0.60416666666666663</v>
      </c>
      <c r="D121" s="146">
        <f t="shared" si="14"/>
        <v>6</v>
      </c>
      <c r="E121" s="290">
        <v>0</v>
      </c>
      <c r="F121" s="290">
        <v>30</v>
      </c>
      <c r="G121" s="290">
        <v>30</v>
      </c>
      <c r="H121" s="290">
        <v>0</v>
      </c>
      <c r="I121" s="335">
        <f t="shared" si="15"/>
        <v>300</v>
      </c>
      <c r="J121" s="292"/>
      <c r="K121" s="147">
        <f t="shared" si="9"/>
        <v>1</v>
      </c>
      <c r="L121" s="148">
        <f t="shared" si="10"/>
        <v>5</v>
      </c>
      <c r="M121" s="293"/>
      <c r="N121" s="149"/>
    </row>
    <row r="122" spans="1:14" ht="16.5" customHeight="1" x14ac:dyDescent="0.25">
      <c r="A122" s="145">
        <v>43502</v>
      </c>
      <c r="B122" s="289">
        <v>0.35416666666666669</v>
      </c>
      <c r="C122" s="289">
        <v>0.60416666666666663</v>
      </c>
      <c r="D122" s="146">
        <f t="shared" si="14"/>
        <v>6</v>
      </c>
      <c r="E122" s="290">
        <v>0</v>
      </c>
      <c r="F122" s="290">
        <v>30</v>
      </c>
      <c r="G122" s="290">
        <v>30</v>
      </c>
      <c r="H122" s="290">
        <v>0</v>
      </c>
      <c r="I122" s="335">
        <f t="shared" si="15"/>
        <v>300</v>
      </c>
      <c r="J122" s="292"/>
      <c r="K122" s="147">
        <f t="shared" si="9"/>
        <v>1</v>
      </c>
      <c r="L122" s="148">
        <f t="shared" si="10"/>
        <v>5</v>
      </c>
      <c r="M122" s="293"/>
      <c r="N122" s="149"/>
    </row>
    <row r="123" spans="1:14" ht="16.5" customHeight="1" x14ac:dyDescent="0.25">
      <c r="A123" s="145">
        <v>43503</v>
      </c>
      <c r="B123" s="289">
        <v>0.35416666666666669</v>
      </c>
      <c r="C123" s="289">
        <v>0.60416666666666663</v>
      </c>
      <c r="D123" s="146">
        <f t="shared" si="14"/>
        <v>6</v>
      </c>
      <c r="E123" s="290">
        <v>0</v>
      </c>
      <c r="F123" s="290">
        <v>30</v>
      </c>
      <c r="G123" s="290">
        <v>30</v>
      </c>
      <c r="H123" s="290">
        <v>0</v>
      </c>
      <c r="I123" s="335">
        <f t="shared" si="15"/>
        <v>300</v>
      </c>
      <c r="J123" s="292"/>
      <c r="K123" s="147">
        <f t="shared" si="9"/>
        <v>1</v>
      </c>
      <c r="L123" s="148">
        <f t="shared" si="10"/>
        <v>5</v>
      </c>
      <c r="M123" s="293"/>
      <c r="N123" s="149"/>
    </row>
    <row r="124" spans="1:14" ht="16.5" customHeight="1" thickBot="1" x14ac:dyDescent="0.3">
      <c r="A124" s="140">
        <v>43504</v>
      </c>
      <c r="B124" s="294">
        <v>0.35416666666666669</v>
      </c>
      <c r="C124" s="294">
        <v>0.60416666666666663</v>
      </c>
      <c r="D124" s="141">
        <f t="shared" si="14"/>
        <v>6</v>
      </c>
      <c r="E124" s="295">
        <v>0</v>
      </c>
      <c r="F124" s="295">
        <v>30</v>
      </c>
      <c r="G124" s="295">
        <v>30</v>
      </c>
      <c r="H124" s="295">
        <v>0</v>
      </c>
      <c r="I124" s="334">
        <f t="shared" si="15"/>
        <v>300</v>
      </c>
      <c r="J124" s="297"/>
      <c r="K124" s="142">
        <f t="shared" si="9"/>
        <v>1</v>
      </c>
      <c r="L124" s="143">
        <f t="shared" si="10"/>
        <v>5</v>
      </c>
      <c r="M124" s="298"/>
      <c r="N124" s="144"/>
    </row>
    <row r="125" spans="1:14" ht="16.5" customHeight="1" x14ac:dyDescent="0.25">
      <c r="A125" s="150">
        <v>43507</v>
      </c>
      <c r="B125" s="289">
        <v>0.35416666666666669</v>
      </c>
      <c r="C125" s="289">
        <v>0.60416666666666663</v>
      </c>
      <c r="D125" s="146">
        <f t="shared" si="14"/>
        <v>6</v>
      </c>
      <c r="E125" s="290">
        <v>0</v>
      </c>
      <c r="F125" s="290">
        <v>30</v>
      </c>
      <c r="G125" s="290">
        <v>30</v>
      </c>
      <c r="H125" s="290">
        <v>0</v>
      </c>
      <c r="I125" s="335">
        <f t="shared" si="15"/>
        <v>300</v>
      </c>
      <c r="J125" s="292"/>
      <c r="K125" s="151">
        <f t="shared" si="9"/>
        <v>1</v>
      </c>
      <c r="L125" s="152">
        <f t="shared" si="10"/>
        <v>5</v>
      </c>
      <c r="M125" s="293"/>
      <c r="N125" s="153"/>
    </row>
    <row r="126" spans="1:14" ht="15" x14ac:dyDescent="0.25">
      <c r="A126" s="145">
        <v>43508</v>
      </c>
      <c r="B126" s="289">
        <v>0.35416666666666669</v>
      </c>
      <c r="C126" s="289">
        <v>0.60416666666666663</v>
      </c>
      <c r="D126" s="146">
        <f t="shared" si="14"/>
        <v>6</v>
      </c>
      <c r="E126" s="290">
        <v>0</v>
      </c>
      <c r="F126" s="290">
        <v>30</v>
      </c>
      <c r="G126" s="290">
        <v>30</v>
      </c>
      <c r="H126" s="290">
        <v>0</v>
      </c>
      <c r="I126" s="335">
        <f t="shared" si="15"/>
        <v>300</v>
      </c>
      <c r="J126" s="292"/>
      <c r="K126" s="147">
        <f t="shared" si="9"/>
        <v>1</v>
      </c>
      <c r="L126" s="148">
        <f t="shared" si="10"/>
        <v>5</v>
      </c>
      <c r="M126" s="293"/>
      <c r="N126" s="149"/>
    </row>
    <row r="127" spans="1:14" ht="15" x14ac:dyDescent="0.25">
      <c r="A127" s="145">
        <v>43509</v>
      </c>
      <c r="B127" s="289">
        <v>0.35416666666666669</v>
      </c>
      <c r="C127" s="289">
        <v>0.60416666666666663</v>
      </c>
      <c r="D127" s="146">
        <f t="shared" si="14"/>
        <v>6</v>
      </c>
      <c r="E127" s="290">
        <v>0</v>
      </c>
      <c r="F127" s="290">
        <v>30</v>
      </c>
      <c r="G127" s="290">
        <v>30</v>
      </c>
      <c r="H127" s="290">
        <v>0</v>
      </c>
      <c r="I127" s="335">
        <f t="shared" si="15"/>
        <v>300</v>
      </c>
      <c r="J127" s="292"/>
      <c r="K127" s="147">
        <f t="shared" si="9"/>
        <v>1</v>
      </c>
      <c r="L127" s="148">
        <f t="shared" si="10"/>
        <v>5</v>
      </c>
      <c r="M127" s="293"/>
      <c r="N127" s="149"/>
    </row>
    <row r="128" spans="1:14" ht="16.5" customHeight="1" x14ac:dyDescent="0.25">
      <c r="A128" s="145">
        <v>43510</v>
      </c>
      <c r="B128" s="289">
        <v>0.35416666666666669</v>
      </c>
      <c r="C128" s="289">
        <v>0.60416666666666663</v>
      </c>
      <c r="D128" s="146">
        <f t="shared" si="14"/>
        <v>6</v>
      </c>
      <c r="E128" s="290">
        <v>0</v>
      </c>
      <c r="F128" s="290">
        <v>30</v>
      </c>
      <c r="G128" s="290">
        <v>30</v>
      </c>
      <c r="H128" s="290">
        <v>0</v>
      </c>
      <c r="I128" s="335">
        <f t="shared" si="15"/>
        <v>300</v>
      </c>
      <c r="J128" s="292"/>
      <c r="K128" s="147">
        <f t="shared" si="9"/>
        <v>1</v>
      </c>
      <c r="L128" s="148">
        <f t="shared" si="10"/>
        <v>5</v>
      </c>
      <c r="M128" s="293"/>
      <c r="N128" s="149"/>
    </row>
    <row r="129" spans="1:14" ht="16.5" customHeight="1" thickBot="1" x14ac:dyDescent="0.3">
      <c r="A129" s="336">
        <v>43511</v>
      </c>
      <c r="B129" s="337"/>
      <c r="C129" s="337"/>
      <c r="D129" s="338">
        <f t="shared" si="14"/>
        <v>0</v>
      </c>
      <c r="E129" s="339"/>
      <c r="F129" s="339"/>
      <c r="G129" s="339"/>
      <c r="H129" s="339"/>
      <c r="I129" s="340">
        <f t="shared" si="15"/>
        <v>0</v>
      </c>
      <c r="J129" s="377" t="s">
        <v>52</v>
      </c>
      <c r="K129" s="341">
        <f t="shared" si="9"/>
        <v>0</v>
      </c>
      <c r="L129" s="342">
        <f t="shared" si="10"/>
        <v>0</v>
      </c>
      <c r="M129" s="343"/>
      <c r="N129" s="269"/>
    </row>
    <row r="130" spans="1:14" ht="15" x14ac:dyDescent="0.25">
      <c r="A130" s="344">
        <v>43514</v>
      </c>
      <c r="B130" s="345" t="s">
        <v>45</v>
      </c>
      <c r="C130" s="345"/>
      <c r="D130" s="345"/>
      <c r="E130" s="345"/>
      <c r="F130" s="345"/>
      <c r="G130" s="345"/>
      <c r="H130" s="345"/>
      <c r="I130" s="345">
        <f t="shared" si="12"/>
        <v>0</v>
      </c>
      <c r="J130" s="312" t="s">
        <v>44</v>
      </c>
      <c r="K130" s="154">
        <f t="shared" si="9"/>
        <v>0</v>
      </c>
      <c r="L130" s="155">
        <f t="shared" si="10"/>
        <v>0</v>
      </c>
      <c r="M130" s="313"/>
      <c r="N130" s="266"/>
    </row>
    <row r="131" spans="1:14" ht="16.5" customHeight="1" x14ac:dyDescent="0.25">
      <c r="A131" s="346">
        <v>43515</v>
      </c>
      <c r="B131" s="347" t="s">
        <v>45</v>
      </c>
      <c r="C131" s="347"/>
      <c r="D131" s="347"/>
      <c r="E131" s="347"/>
      <c r="F131" s="347"/>
      <c r="G131" s="347"/>
      <c r="H131" s="347"/>
      <c r="I131" s="347">
        <f t="shared" si="12"/>
        <v>0</v>
      </c>
      <c r="J131" s="292" t="s">
        <v>44</v>
      </c>
      <c r="K131" s="147">
        <f t="shared" si="9"/>
        <v>0</v>
      </c>
      <c r="L131" s="148">
        <f t="shared" si="10"/>
        <v>0</v>
      </c>
      <c r="M131" s="293"/>
      <c r="N131" s="267"/>
    </row>
    <row r="132" spans="1:14" ht="16.5" customHeight="1" x14ac:dyDescent="0.25">
      <c r="A132" s="346">
        <v>43516</v>
      </c>
      <c r="B132" s="347" t="s">
        <v>45</v>
      </c>
      <c r="C132" s="347"/>
      <c r="D132" s="347"/>
      <c r="E132" s="347"/>
      <c r="F132" s="347"/>
      <c r="G132" s="347"/>
      <c r="H132" s="347"/>
      <c r="I132" s="347">
        <f t="shared" si="12"/>
        <v>0</v>
      </c>
      <c r="J132" s="315" t="s">
        <v>44</v>
      </c>
      <c r="K132" s="147">
        <f t="shared" si="9"/>
        <v>0</v>
      </c>
      <c r="L132" s="148">
        <f t="shared" si="10"/>
        <v>0</v>
      </c>
      <c r="M132" s="316"/>
      <c r="N132" s="267"/>
    </row>
    <row r="133" spans="1:14" ht="16.5" customHeight="1" x14ac:dyDescent="0.25">
      <c r="A133" s="346">
        <v>43517</v>
      </c>
      <c r="B133" s="347" t="s">
        <v>45</v>
      </c>
      <c r="C133" s="347"/>
      <c r="D133" s="347"/>
      <c r="E133" s="347"/>
      <c r="F133" s="347"/>
      <c r="G133" s="347"/>
      <c r="H133" s="347"/>
      <c r="I133" s="347">
        <f t="shared" si="12"/>
        <v>0</v>
      </c>
      <c r="J133" s="315" t="s">
        <v>44</v>
      </c>
      <c r="K133" s="147">
        <f t="shared" si="9"/>
        <v>0</v>
      </c>
      <c r="L133" s="148">
        <f t="shared" si="10"/>
        <v>0</v>
      </c>
      <c r="M133" s="316"/>
      <c r="N133" s="267"/>
    </row>
    <row r="134" spans="1:14" ht="16.5" customHeight="1" thickBot="1" x14ac:dyDescent="0.3">
      <c r="A134" s="348">
        <v>43518</v>
      </c>
      <c r="B134" s="349" t="s">
        <v>45</v>
      </c>
      <c r="C134" s="349"/>
      <c r="D134" s="349"/>
      <c r="E134" s="349"/>
      <c r="F134" s="349"/>
      <c r="G134" s="349"/>
      <c r="H134" s="349"/>
      <c r="I134" s="349">
        <f t="shared" si="12"/>
        <v>0</v>
      </c>
      <c r="J134" s="350" t="s">
        <v>44</v>
      </c>
      <c r="K134" s="142">
        <f t="shared" si="9"/>
        <v>0</v>
      </c>
      <c r="L134" s="143">
        <f t="shared" si="10"/>
        <v>0</v>
      </c>
      <c r="M134" s="329"/>
      <c r="N134" s="268"/>
    </row>
    <row r="135" spans="1:14" ht="16.5" customHeight="1" x14ac:dyDescent="0.25">
      <c r="A135" s="150">
        <v>43521</v>
      </c>
      <c r="B135" s="318">
        <v>0.35416666666666669</v>
      </c>
      <c r="C135" s="318">
        <v>0.60416666666666663</v>
      </c>
      <c r="D135" s="351">
        <f t="shared" ref="D135:D153" si="16">MAX((INT((C135-B135)*1440)/60),0)</f>
        <v>6</v>
      </c>
      <c r="E135" s="320">
        <v>0</v>
      </c>
      <c r="F135" s="320">
        <v>30</v>
      </c>
      <c r="G135" s="320">
        <v>30</v>
      </c>
      <c r="H135" s="320">
        <v>0</v>
      </c>
      <c r="I135" s="352">
        <f t="shared" si="12"/>
        <v>300</v>
      </c>
      <c r="J135" s="378"/>
      <c r="K135" s="151">
        <f t="shared" si="9"/>
        <v>1</v>
      </c>
      <c r="L135" s="152">
        <f t="shared" si="10"/>
        <v>5</v>
      </c>
      <c r="M135" s="322"/>
      <c r="N135" s="153"/>
    </row>
    <row r="136" spans="1:14" ht="16.5" customHeight="1" x14ac:dyDescent="0.25">
      <c r="A136" s="145">
        <v>43522</v>
      </c>
      <c r="B136" s="289">
        <v>0.35416666666666669</v>
      </c>
      <c r="C136" s="289">
        <v>0.60416666666666663</v>
      </c>
      <c r="D136" s="146">
        <f t="shared" si="16"/>
        <v>6</v>
      </c>
      <c r="E136" s="290">
        <v>0</v>
      </c>
      <c r="F136" s="290">
        <v>30</v>
      </c>
      <c r="G136" s="290">
        <v>30</v>
      </c>
      <c r="H136" s="290">
        <v>0</v>
      </c>
      <c r="I136" s="335">
        <f t="shared" si="12"/>
        <v>300</v>
      </c>
      <c r="J136" s="292"/>
      <c r="K136" s="147">
        <f t="shared" si="9"/>
        <v>1</v>
      </c>
      <c r="L136" s="148">
        <f t="shared" si="10"/>
        <v>5</v>
      </c>
      <c r="M136" s="293"/>
      <c r="N136" s="149"/>
    </row>
    <row r="137" spans="1:14" ht="16.5" customHeight="1" x14ac:dyDescent="0.25">
      <c r="A137" s="145">
        <v>43523</v>
      </c>
      <c r="B137" s="289">
        <v>0.35416666666666669</v>
      </c>
      <c r="C137" s="289">
        <v>0.60416666666666663</v>
      </c>
      <c r="D137" s="146">
        <f t="shared" si="16"/>
        <v>6</v>
      </c>
      <c r="E137" s="290">
        <v>0</v>
      </c>
      <c r="F137" s="290">
        <v>30</v>
      </c>
      <c r="G137" s="290">
        <v>30</v>
      </c>
      <c r="H137" s="290">
        <v>0</v>
      </c>
      <c r="I137" s="335">
        <f t="shared" si="12"/>
        <v>300</v>
      </c>
      <c r="J137" s="292"/>
      <c r="K137" s="147">
        <f t="shared" si="9"/>
        <v>1</v>
      </c>
      <c r="L137" s="148">
        <f t="shared" si="10"/>
        <v>5</v>
      </c>
      <c r="M137" s="293"/>
      <c r="N137" s="149"/>
    </row>
    <row r="138" spans="1:14" ht="16.5" customHeight="1" x14ac:dyDescent="0.25">
      <c r="A138" s="145">
        <v>43524</v>
      </c>
      <c r="B138" s="289">
        <v>0.35416666666666669</v>
      </c>
      <c r="C138" s="289">
        <v>0.60416666666666663</v>
      </c>
      <c r="D138" s="146">
        <f t="shared" si="16"/>
        <v>6</v>
      </c>
      <c r="E138" s="290">
        <v>0</v>
      </c>
      <c r="F138" s="290">
        <v>30</v>
      </c>
      <c r="G138" s="290">
        <v>30</v>
      </c>
      <c r="H138" s="290">
        <v>0</v>
      </c>
      <c r="I138" s="335">
        <f t="shared" si="12"/>
        <v>300</v>
      </c>
      <c r="J138" s="292"/>
      <c r="K138" s="147">
        <f t="shared" ref="K138:K201" si="17">IF(I138+M138&gt;0,1,0)</f>
        <v>1</v>
      </c>
      <c r="L138" s="148">
        <f t="shared" si="10"/>
        <v>5</v>
      </c>
      <c r="M138" s="293"/>
      <c r="N138" s="149"/>
    </row>
    <row r="139" spans="1:14" ht="16.5" customHeight="1" thickBot="1" x14ac:dyDescent="0.3">
      <c r="A139" s="140">
        <v>43525</v>
      </c>
      <c r="B139" s="294">
        <v>0.35416666666666669</v>
      </c>
      <c r="C139" s="294">
        <v>0.60416666666666663</v>
      </c>
      <c r="D139" s="141">
        <f t="shared" si="16"/>
        <v>6</v>
      </c>
      <c r="E139" s="295">
        <v>0</v>
      </c>
      <c r="F139" s="295">
        <v>30</v>
      </c>
      <c r="G139" s="295">
        <v>30</v>
      </c>
      <c r="H139" s="295">
        <v>0</v>
      </c>
      <c r="I139" s="334">
        <f t="shared" si="12"/>
        <v>300</v>
      </c>
      <c r="J139" s="297"/>
      <c r="K139" s="142">
        <f t="shared" si="17"/>
        <v>1</v>
      </c>
      <c r="L139" s="143">
        <f t="shared" si="10"/>
        <v>5</v>
      </c>
      <c r="M139" s="298"/>
      <c r="N139" s="144"/>
    </row>
    <row r="140" spans="1:14" ht="16.5" customHeight="1" x14ac:dyDescent="0.25">
      <c r="A140" s="156">
        <v>43528</v>
      </c>
      <c r="B140" s="289">
        <v>0.35416666666666669</v>
      </c>
      <c r="C140" s="289">
        <v>0.60416666666666663</v>
      </c>
      <c r="D140" s="157">
        <f t="shared" si="16"/>
        <v>6</v>
      </c>
      <c r="E140" s="290">
        <v>0</v>
      </c>
      <c r="F140" s="290">
        <v>30</v>
      </c>
      <c r="G140" s="290">
        <v>30</v>
      </c>
      <c r="H140" s="290">
        <v>0</v>
      </c>
      <c r="I140" s="353">
        <f t="shared" si="12"/>
        <v>300</v>
      </c>
      <c r="J140" s="292"/>
      <c r="K140" s="158">
        <f t="shared" si="17"/>
        <v>1</v>
      </c>
      <c r="L140" s="159">
        <f t="shared" si="10"/>
        <v>5</v>
      </c>
      <c r="M140" s="293"/>
      <c r="N140" s="160"/>
    </row>
    <row r="141" spans="1:14" ht="16.5" customHeight="1" x14ac:dyDescent="0.25">
      <c r="A141" s="156">
        <v>43529</v>
      </c>
      <c r="B141" s="289">
        <v>0.35416666666666669</v>
      </c>
      <c r="C141" s="289">
        <v>0.60416666666666663</v>
      </c>
      <c r="D141" s="157">
        <f t="shared" si="16"/>
        <v>6</v>
      </c>
      <c r="E141" s="290">
        <v>0</v>
      </c>
      <c r="F141" s="290">
        <v>30</v>
      </c>
      <c r="G141" s="290">
        <v>30</v>
      </c>
      <c r="H141" s="290">
        <v>0</v>
      </c>
      <c r="I141" s="353">
        <f t="shared" ref="I141:I204" si="18">MAX((D141*60)-H141-F141-E141-G141,0)</f>
        <v>300</v>
      </c>
      <c r="J141" s="292"/>
      <c r="K141" s="158">
        <f t="shared" si="17"/>
        <v>1</v>
      </c>
      <c r="L141" s="159">
        <f t="shared" si="10"/>
        <v>5</v>
      </c>
      <c r="M141" s="293"/>
      <c r="N141" s="160"/>
    </row>
    <row r="142" spans="1:14" ht="16.5" customHeight="1" x14ac:dyDescent="0.25">
      <c r="A142" s="156">
        <v>43530</v>
      </c>
      <c r="B142" s="289">
        <v>0.35416666666666669</v>
      </c>
      <c r="C142" s="289">
        <v>0.60416666666666663</v>
      </c>
      <c r="D142" s="157">
        <f t="shared" si="16"/>
        <v>6</v>
      </c>
      <c r="E142" s="290">
        <v>0</v>
      </c>
      <c r="F142" s="290">
        <v>30</v>
      </c>
      <c r="G142" s="290">
        <v>30</v>
      </c>
      <c r="H142" s="290">
        <v>0</v>
      </c>
      <c r="I142" s="353">
        <f t="shared" si="18"/>
        <v>300</v>
      </c>
      <c r="J142" s="292"/>
      <c r="K142" s="158">
        <f t="shared" si="17"/>
        <v>1</v>
      </c>
      <c r="L142" s="159">
        <f t="shared" ref="L142:L205" si="19">I142/60</f>
        <v>5</v>
      </c>
      <c r="M142" s="293"/>
      <c r="N142" s="160"/>
    </row>
    <row r="143" spans="1:14" ht="16.5" customHeight="1" x14ac:dyDescent="0.25">
      <c r="A143" s="156">
        <v>43531</v>
      </c>
      <c r="B143" s="289">
        <v>0.35416666666666669</v>
      </c>
      <c r="C143" s="289">
        <v>0.60416666666666663</v>
      </c>
      <c r="D143" s="157">
        <f t="shared" si="16"/>
        <v>6</v>
      </c>
      <c r="E143" s="290">
        <v>0</v>
      </c>
      <c r="F143" s="290">
        <v>30</v>
      </c>
      <c r="G143" s="290">
        <v>30</v>
      </c>
      <c r="H143" s="290">
        <v>0</v>
      </c>
      <c r="I143" s="353">
        <f t="shared" si="18"/>
        <v>300</v>
      </c>
      <c r="J143" s="292"/>
      <c r="K143" s="158">
        <f t="shared" si="17"/>
        <v>1</v>
      </c>
      <c r="L143" s="159">
        <f t="shared" si="19"/>
        <v>5</v>
      </c>
      <c r="M143" s="293"/>
      <c r="N143" s="160"/>
    </row>
    <row r="144" spans="1:14" ht="16.5" customHeight="1" thickBot="1" x14ac:dyDescent="0.3">
      <c r="A144" s="161">
        <v>43532</v>
      </c>
      <c r="B144" s="294">
        <v>0.35416666666666669</v>
      </c>
      <c r="C144" s="294">
        <v>0.60416666666666663</v>
      </c>
      <c r="D144" s="162">
        <f t="shared" si="16"/>
        <v>6</v>
      </c>
      <c r="E144" s="295">
        <v>0</v>
      </c>
      <c r="F144" s="295">
        <v>30</v>
      </c>
      <c r="G144" s="295">
        <v>30</v>
      </c>
      <c r="H144" s="295">
        <v>0</v>
      </c>
      <c r="I144" s="354">
        <f t="shared" si="18"/>
        <v>300</v>
      </c>
      <c r="J144" s="297"/>
      <c r="K144" s="163">
        <f t="shared" si="17"/>
        <v>1</v>
      </c>
      <c r="L144" s="164">
        <f t="shared" si="19"/>
        <v>5</v>
      </c>
      <c r="M144" s="298"/>
      <c r="N144" s="165"/>
    </row>
    <row r="145" spans="1:14" ht="16.5" customHeight="1" x14ac:dyDescent="0.25">
      <c r="A145" s="166">
        <v>43535</v>
      </c>
      <c r="B145" s="289">
        <v>0.35416666666666669</v>
      </c>
      <c r="C145" s="289">
        <v>0.60416666666666663</v>
      </c>
      <c r="D145" s="157">
        <f t="shared" si="16"/>
        <v>6</v>
      </c>
      <c r="E145" s="290">
        <v>0</v>
      </c>
      <c r="F145" s="290">
        <v>30</v>
      </c>
      <c r="G145" s="290">
        <v>30</v>
      </c>
      <c r="H145" s="290">
        <v>0</v>
      </c>
      <c r="I145" s="353">
        <f t="shared" si="18"/>
        <v>300</v>
      </c>
      <c r="J145" s="292"/>
      <c r="K145" s="167">
        <f t="shared" si="17"/>
        <v>1</v>
      </c>
      <c r="L145" s="168">
        <f t="shared" si="19"/>
        <v>5</v>
      </c>
      <c r="M145" s="293"/>
      <c r="N145" s="169"/>
    </row>
    <row r="146" spans="1:14" ht="16.5" customHeight="1" x14ac:dyDescent="0.25">
      <c r="A146" s="156">
        <v>43536</v>
      </c>
      <c r="B146" s="289">
        <v>0.35416666666666669</v>
      </c>
      <c r="C146" s="289">
        <v>0.60416666666666663</v>
      </c>
      <c r="D146" s="157">
        <f t="shared" si="16"/>
        <v>6</v>
      </c>
      <c r="E146" s="290">
        <v>0</v>
      </c>
      <c r="F146" s="290">
        <v>30</v>
      </c>
      <c r="G146" s="290">
        <v>30</v>
      </c>
      <c r="H146" s="290">
        <v>0</v>
      </c>
      <c r="I146" s="353">
        <f t="shared" si="18"/>
        <v>300</v>
      </c>
      <c r="J146" s="292"/>
      <c r="K146" s="158">
        <f t="shared" si="17"/>
        <v>1</v>
      </c>
      <c r="L146" s="159">
        <f t="shared" si="19"/>
        <v>5</v>
      </c>
      <c r="M146" s="293"/>
      <c r="N146" s="160"/>
    </row>
    <row r="147" spans="1:14" ht="16.5" customHeight="1" x14ac:dyDescent="0.25">
      <c r="A147" s="156">
        <v>43537</v>
      </c>
      <c r="B147" s="289">
        <v>0.35416666666666669</v>
      </c>
      <c r="C147" s="289">
        <v>0.60416666666666663</v>
      </c>
      <c r="D147" s="157">
        <f t="shared" si="16"/>
        <v>6</v>
      </c>
      <c r="E147" s="290">
        <v>0</v>
      </c>
      <c r="F147" s="290">
        <v>30</v>
      </c>
      <c r="G147" s="290">
        <v>30</v>
      </c>
      <c r="H147" s="290">
        <v>0</v>
      </c>
      <c r="I147" s="353">
        <f t="shared" si="18"/>
        <v>300</v>
      </c>
      <c r="J147" s="292"/>
      <c r="K147" s="158">
        <f t="shared" si="17"/>
        <v>1</v>
      </c>
      <c r="L147" s="159">
        <f t="shared" si="19"/>
        <v>5</v>
      </c>
      <c r="M147" s="293"/>
      <c r="N147" s="160"/>
    </row>
    <row r="148" spans="1:14" ht="16.5" customHeight="1" x14ac:dyDescent="0.25">
      <c r="A148" s="156">
        <v>43538</v>
      </c>
      <c r="B148" s="289">
        <v>0.35416666666666669</v>
      </c>
      <c r="C148" s="289">
        <v>0.60416666666666663</v>
      </c>
      <c r="D148" s="157">
        <f t="shared" si="16"/>
        <v>6</v>
      </c>
      <c r="E148" s="290">
        <v>0</v>
      </c>
      <c r="F148" s="290">
        <v>30</v>
      </c>
      <c r="G148" s="290">
        <v>30</v>
      </c>
      <c r="H148" s="290">
        <v>0</v>
      </c>
      <c r="I148" s="353">
        <f t="shared" si="18"/>
        <v>300</v>
      </c>
      <c r="J148" s="292"/>
      <c r="K148" s="158">
        <f t="shared" si="17"/>
        <v>1</v>
      </c>
      <c r="L148" s="159">
        <f t="shared" si="19"/>
        <v>5</v>
      </c>
      <c r="M148" s="293"/>
      <c r="N148" s="160"/>
    </row>
    <row r="149" spans="1:14" ht="16.5" customHeight="1" thickBot="1" x14ac:dyDescent="0.3">
      <c r="A149" s="161">
        <v>43539</v>
      </c>
      <c r="B149" s="294">
        <v>0.35416666666666669</v>
      </c>
      <c r="C149" s="294">
        <v>0.60416666666666663</v>
      </c>
      <c r="D149" s="162">
        <f t="shared" si="16"/>
        <v>6</v>
      </c>
      <c r="E149" s="295">
        <v>0</v>
      </c>
      <c r="F149" s="295">
        <v>30</v>
      </c>
      <c r="G149" s="295">
        <v>30</v>
      </c>
      <c r="H149" s="295">
        <v>0</v>
      </c>
      <c r="I149" s="354">
        <f t="shared" si="18"/>
        <v>300</v>
      </c>
      <c r="J149" s="297"/>
      <c r="K149" s="163">
        <f t="shared" si="17"/>
        <v>1</v>
      </c>
      <c r="L149" s="164">
        <f t="shared" si="19"/>
        <v>5</v>
      </c>
      <c r="M149" s="298"/>
      <c r="N149" s="165"/>
    </row>
    <row r="150" spans="1:14" ht="16.5" customHeight="1" x14ac:dyDescent="0.25">
      <c r="A150" s="166">
        <v>43542</v>
      </c>
      <c r="B150" s="289">
        <v>0.35416666666666669</v>
      </c>
      <c r="C150" s="289">
        <v>0.60416666666666663</v>
      </c>
      <c r="D150" s="157">
        <f t="shared" si="16"/>
        <v>6</v>
      </c>
      <c r="E150" s="290">
        <v>0</v>
      </c>
      <c r="F150" s="290">
        <v>30</v>
      </c>
      <c r="G150" s="290">
        <v>30</v>
      </c>
      <c r="H150" s="290">
        <v>0</v>
      </c>
      <c r="I150" s="353">
        <f t="shared" si="18"/>
        <v>300</v>
      </c>
      <c r="J150" s="292"/>
      <c r="K150" s="167">
        <f t="shared" si="17"/>
        <v>1</v>
      </c>
      <c r="L150" s="168">
        <f t="shared" si="19"/>
        <v>5</v>
      </c>
      <c r="M150" s="293"/>
      <c r="N150" s="169"/>
    </row>
    <row r="151" spans="1:14" ht="16.5" customHeight="1" x14ac:dyDescent="0.25">
      <c r="A151" s="156">
        <v>43543</v>
      </c>
      <c r="B151" s="289">
        <v>0.35416666666666669</v>
      </c>
      <c r="C151" s="289">
        <v>0.60416666666666663</v>
      </c>
      <c r="D151" s="157">
        <f t="shared" si="16"/>
        <v>6</v>
      </c>
      <c r="E151" s="290">
        <v>0</v>
      </c>
      <c r="F151" s="290">
        <v>30</v>
      </c>
      <c r="G151" s="290">
        <v>30</v>
      </c>
      <c r="H151" s="290">
        <v>0</v>
      </c>
      <c r="I151" s="353">
        <f t="shared" si="18"/>
        <v>300</v>
      </c>
      <c r="J151" s="292"/>
      <c r="K151" s="158">
        <f t="shared" si="17"/>
        <v>1</v>
      </c>
      <c r="L151" s="159">
        <f t="shared" si="19"/>
        <v>5</v>
      </c>
      <c r="M151" s="293"/>
      <c r="N151" s="160"/>
    </row>
    <row r="152" spans="1:14" ht="16.5" customHeight="1" x14ac:dyDescent="0.25">
      <c r="A152" s="156">
        <v>43544</v>
      </c>
      <c r="B152" s="289">
        <v>0.35416666666666669</v>
      </c>
      <c r="C152" s="289">
        <v>0.60416666666666663</v>
      </c>
      <c r="D152" s="157">
        <f t="shared" si="16"/>
        <v>6</v>
      </c>
      <c r="E152" s="290">
        <v>0</v>
      </c>
      <c r="F152" s="290">
        <v>30</v>
      </c>
      <c r="G152" s="290">
        <v>30</v>
      </c>
      <c r="H152" s="290">
        <v>0</v>
      </c>
      <c r="I152" s="353">
        <f t="shared" si="18"/>
        <v>300</v>
      </c>
      <c r="J152" s="292"/>
      <c r="K152" s="158">
        <f t="shared" si="17"/>
        <v>1</v>
      </c>
      <c r="L152" s="159">
        <f t="shared" si="19"/>
        <v>5</v>
      </c>
      <c r="M152" s="293"/>
      <c r="N152" s="160"/>
    </row>
    <row r="153" spans="1:14" ht="16.5" customHeight="1" x14ac:dyDescent="0.25">
      <c r="A153" s="156">
        <v>43545</v>
      </c>
      <c r="B153" s="289">
        <v>0.35416666666666669</v>
      </c>
      <c r="C153" s="289">
        <v>0.60416666666666663</v>
      </c>
      <c r="D153" s="157">
        <f t="shared" si="16"/>
        <v>6</v>
      </c>
      <c r="E153" s="290">
        <v>0</v>
      </c>
      <c r="F153" s="290">
        <v>30</v>
      </c>
      <c r="G153" s="290">
        <v>30</v>
      </c>
      <c r="H153" s="290">
        <v>0</v>
      </c>
      <c r="I153" s="353">
        <f t="shared" si="18"/>
        <v>300</v>
      </c>
      <c r="J153" s="292"/>
      <c r="K153" s="158">
        <f t="shared" si="17"/>
        <v>1</v>
      </c>
      <c r="L153" s="159">
        <f t="shared" si="19"/>
        <v>5</v>
      </c>
      <c r="M153" s="293"/>
      <c r="N153" s="160"/>
    </row>
    <row r="154" spans="1:14" ht="16.5" customHeight="1" thickBot="1" x14ac:dyDescent="0.3">
      <c r="A154" s="161">
        <v>43546</v>
      </c>
      <c r="B154" s="294"/>
      <c r="C154" s="294"/>
      <c r="D154" s="162">
        <f t="shared" ref="D154:D169" si="20">MAX((INT((C154-B154)*1440)/60),0)</f>
        <v>0</v>
      </c>
      <c r="E154" s="295"/>
      <c r="F154" s="295"/>
      <c r="G154" s="295"/>
      <c r="H154" s="295"/>
      <c r="I154" s="354">
        <f t="shared" si="18"/>
        <v>0</v>
      </c>
      <c r="J154" s="297"/>
      <c r="K154" s="163">
        <f t="shared" si="17"/>
        <v>1</v>
      </c>
      <c r="L154" s="164">
        <f t="shared" si="19"/>
        <v>0</v>
      </c>
      <c r="M154" s="298">
        <v>5</v>
      </c>
      <c r="N154" s="165"/>
    </row>
    <row r="155" spans="1:14" ht="16.5" customHeight="1" x14ac:dyDescent="0.25">
      <c r="A155" s="170">
        <v>43549</v>
      </c>
      <c r="B155" s="289">
        <v>0.35416666666666669</v>
      </c>
      <c r="C155" s="289">
        <v>0.60416666666666663</v>
      </c>
      <c r="D155" s="157">
        <f t="shared" si="20"/>
        <v>6</v>
      </c>
      <c r="E155" s="290">
        <v>0</v>
      </c>
      <c r="F155" s="290">
        <v>30</v>
      </c>
      <c r="G155" s="290">
        <v>30</v>
      </c>
      <c r="H155" s="290">
        <v>0</v>
      </c>
      <c r="I155" s="353">
        <f t="shared" si="18"/>
        <v>300</v>
      </c>
      <c r="J155" s="292"/>
      <c r="K155" s="171">
        <f t="shared" si="17"/>
        <v>1</v>
      </c>
      <c r="L155" s="172">
        <f t="shared" si="19"/>
        <v>5</v>
      </c>
      <c r="M155" s="293"/>
      <c r="N155" s="173"/>
    </row>
    <row r="156" spans="1:14" ht="16.5" customHeight="1" x14ac:dyDescent="0.25">
      <c r="A156" s="156">
        <v>43550</v>
      </c>
      <c r="B156" s="289">
        <v>0.35416666666666669</v>
      </c>
      <c r="C156" s="289">
        <v>0.60416666666666663</v>
      </c>
      <c r="D156" s="157">
        <f t="shared" si="20"/>
        <v>6</v>
      </c>
      <c r="E156" s="290">
        <v>0</v>
      </c>
      <c r="F156" s="290">
        <v>30</v>
      </c>
      <c r="G156" s="290">
        <v>30</v>
      </c>
      <c r="H156" s="290">
        <v>0</v>
      </c>
      <c r="I156" s="353">
        <f t="shared" si="18"/>
        <v>300</v>
      </c>
      <c r="J156" s="292"/>
      <c r="K156" s="158">
        <f t="shared" si="17"/>
        <v>1</v>
      </c>
      <c r="L156" s="159">
        <f t="shared" si="19"/>
        <v>5</v>
      </c>
      <c r="M156" s="293"/>
      <c r="N156" s="160"/>
    </row>
    <row r="157" spans="1:14" ht="16.5" customHeight="1" x14ac:dyDescent="0.25">
      <c r="A157" s="156">
        <v>43551</v>
      </c>
      <c r="B157" s="289">
        <v>0.35416666666666669</v>
      </c>
      <c r="C157" s="289">
        <v>0.60416666666666663</v>
      </c>
      <c r="D157" s="157">
        <f t="shared" si="20"/>
        <v>6</v>
      </c>
      <c r="E157" s="290">
        <v>0</v>
      </c>
      <c r="F157" s="290">
        <v>30</v>
      </c>
      <c r="G157" s="290">
        <v>30</v>
      </c>
      <c r="H157" s="290">
        <v>0</v>
      </c>
      <c r="I157" s="353">
        <f t="shared" si="18"/>
        <v>300</v>
      </c>
      <c r="J157" s="292"/>
      <c r="K157" s="158">
        <f t="shared" si="17"/>
        <v>1</v>
      </c>
      <c r="L157" s="159">
        <f t="shared" si="19"/>
        <v>5</v>
      </c>
      <c r="M157" s="293"/>
      <c r="N157" s="160"/>
    </row>
    <row r="158" spans="1:14" ht="16.5" customHeight="1" x14ac:dyDescent="0.25">
      <c r="A158" s="156">
        <v>43552</v>
      </c>
      <c r="B158" s="289">
        <v>0.35416666666666669</v>
      </c>
      <c r="C158" s="289">
        <v>0.60416666666666663</v>
      </c>
      <c r="D158" s="157">
        <f t="shared" si="20"/>
        <v>6</v>
      </c>
      <c r="E158" s="290">
        <v>0</v>
      </c>
      <c r="F158" s="290">
        <v>30</v>
      </c>
      <c r="G158" s="290">
        <v>30</v>
      </c>
      <c r="H158" s="290">
        <v>0</v>
      </c>
      <c r="I158" s="353">
        <f t="shared" si="18"/>
        <v>300</v>
      </c>
      <c r="J158" s="292"/>
      <c r="K158" s="158">
        <f t="shared" si="17"/>
        <v>1</v>
      </c>
      <c r="L158" s="159">
        <f t="shared" si="19"/>
        <v>5</v>
      </c>
      <c r="M158" s="293"/>
      <c r="N158" s="160"/>
    </row>
    <row r="159" spans="1:14" ht="16.5" customHeight="1" thickBot="1" x14ac:dyDescent="0.3">
      <c r="A159" s="161">
        <v>43553</v>
      </c>
      <c r="B159" s="294">
        <v>0.35416666666666669</v>
      </c>
      <c r="C159" s="294">
        <v>0.60416666666666663</v>
      </c>
      <c r="D159" s="162">
        <f t="shared" si="20"/>
        <v>6</v>
      </c>
      <c r="E159" s="295">
        <v>0</v>
      </c>
      <c r="F159" s="295">
        <v>30</v>
      </c>
      <c r="G159" s="295">
        <v>30</v>
      </c>
      <c r="H159" s="295">
        <v>0</v>
      </c>
      <c r="I159" s="354">
        <f t="shared" si="18"/>
        <v>300</v>
      </c>
      <c r="J159" s="297"/>
      <c r="K159" s="163">
        <f t="shared" si="17"/>
        <v>1</v>
      </c>
      <c r="L159" s="164">
        <f t="shared" si="19"/>
        <v>5</v>
      </c>
      <c r="M159" s="298"/>
      <c r="N159" s="165"/>
    </row>
    <row r="160" spans="1:14" ht="16.5" customHeight="1" x14ac:dyDescent="0.25">
      <c r="A160" s="53">
        <v>43556</v>
      </c>
      <c r="B160" s="307">
        <v>0.35416666666666669</v>
      </c>
      <c r="C160" s="307">
        <v>0.60416666666666663</v>
      </c>
      <c r="D160" s="174">
        <f t="shared" si="20"/>
        <v>6</v>
      </c>
      <c r="E160" s="310">
        <v>0</v>
      </c>
      <c r="F160" s="310">
        <v>30</v>
      </c>
      <c r="G160" s="310">
        <v>30</v>
      </c>
      <c r="H160" s="310">
        <v>0</v>
      </c>
      <c r="I160" s="355">
        <f t="shared" si="18"/>
        <v>300</v>
      </c>
      <c r="J160" s="312"/>
      <c r="K160" s="55">
        <f t="shared" si="17"/>
        <v>1</v>
      </c>
      <c r="L160" s="56">
        <f t="shared" si="19"/>
        <v>5</v>
      </c>
      <c r="M160" s="313"/>
      <c r="N160" s="57"/>
    </row>
    <row r="161" spans="1:14" ht="16.5" customHeight="1" x14ac:dyDescent="0.25">
      <c r="A161" s="58">
        <v>43557</v>
      </c>
      <c r="B161" s="289">
        <v>0.35416666666666669</v>
      </c>
      <c r="C161" s="289">
        <v>0.60416666666666663</v>
      </c>
      <c r="D161" s="54">
        <f t="shared" si="20"/>
        <v>6</v>
      </c>
      <c r="E161" s="290">
        <v>0</v>
      </c>
      <c r="F161" s="290">
        <v>30</v>
      </c>
      <c r="G161" s="290">
        <v>30</v>
      </c>
      <c r="H161" s="290">
        <v>0</v>
      </c>
      <c r="I161" s="302">
        <f t="shared" si="18"/>
        <v>300</v>
      </c>
      <c r="J161" s="292"/>
      <c r="K161" s="59">
        <f t="shared" si="17"/>
        <v>1</v>
      </c>
      <c r="L161" s="60">
        <f t="shared" si="19"/>
        <v>5</v>
      </c>
      <c r="M161" s="293"/>
      <c r="N161" s="61"/>
    </row>
    <row r="162" spans="1:14" ht="16.5" customHeight="1" x14ac:dyDescent="0.25">
      <c r="A162" s="58">
        <v>43558</v>
      </c>
      <c r="B162" s="289">
        <v>0.35416666666666669</v>
      </c>
      <c r="C162" s="289">
        <v>0.60416666666666663</v>
      </c>
      <c r="D162" s="54">
        <f t="shared" si="20"/>
        <v>6</v>
      </c>
      <c r="E162" s="290">
        <v>0</v>
      </c>
      <c r="F162" s="290">
        <v>30</v>
      </c>
      <c r="G162" s="290">
        <v>30</v>
      </c>
      <c r="H162" s="290">
        <v>0</v>
      </c>
      <c r="I162" s="302">
        <f t="shared" si="18"/>
        <v>300</v>
      </c>
      <c r="J162" s="292"/>
      <c r="K162" s="59">
        <f t="shared" si="17"/>
        <v>1</v>
      </c>
      <c r="L162" s="60">
        <f t="shared" si="19"/>
        <v>5</v>
      </c>
      <c r="M162" s="293"/>
      <c r="N162" s="61"/>
    </row>
    <row r="163" spans="1:14" ht="16.5" customHeight="1" x14ac:dyDescent="0.25">
      <c r="A163" s="58">
        <v>43559</v>
      </c>
      <c r="B163" s="289">
        <v>0.35416666666666669</v>
      </c>
      <c r="C163" s="289">
        <v>0.60416666666666663</v>
      </c>
      <c r="D163" s="54">
        <f t="shared" si="20"/>
        <v>6</v>
      </c>
      <c r="E163" s="290">
        <v>0</v>
      </c>
      <c r="F163" s="290">
        <v>30</v>
      </c>
      <c r="G163" s="290">
        <v>30</v>
      </c>
      <c r="H163" s="290">
        <v>0</v>
      </c>
      <c r="I163" s="302">
        <f t="shared" si="18"/>
        <v>300</v>
      </c>
      <c r="J163" s="292"/>
      <c r="K163" s="59">
        <f t="shared" si="17"/>
        <v>1</v>
      </c>
      <c r="L163" s="60">
        <f t="shared" si="19"/>
        <v>5</v>
      </c>
      <c r="M163" s="293"/>
      <c r="N163" s="61"/>
    </row>
    <row r="164" spans="1:14" ht="16.5" customHeight="1" thickBot="1" x14ac:dyDescent="0.3">
      <c r="A164" s="62">
        <v>43560</v>
      </c>
      <c r="B164" s="294">
        <v>0.35416666666666669</v>
      </c>
      <c r="C164" s="294">
        <v>0.60416666666666663</v>
      </c>
      <c r="D164" s="63">
        <f t="shared" si="20"/>
        <v>6</v>
      </c>
      <c r="E164" s="295">
        <v>0</v>
      </c>
      <c r="F164" s="295">
        <v>30</v>
      </c>
      <c r="G164" s="295">
        <v>30</v>
      </c>
      <c r="H164" s="295">
        <v>0</v>
      </c>
      <c r="I164" s="303">
        <f t="shared" si="18"/>
        <v>300</v>
      </c>
      <c r="J164" s="297"/>
      <c r="K164" s="64">
        <f t="shared" si="17"/>
        <v>1</v>
      </c>
      <c r="L164" s="65">
        <f t="shared" si="19"/>
        <v>5</v>
      </c>
      <c r="M164" s="298"/>
      <c r="N164" s="66"/>
    </row>
    <row r="165" spans="1:14" ht="16.5" customHeight="1" x14ac:dyDescent="0.25">
      <c r="A165" s="53">
        <v>43563</v>
      </c>
      <c r="B165" s="307">
        <v>0.35416666666666669</v>
      </c>
      <c r="C165" s="307">
        <v>0.60416666666666663</v>
      </c>
      <c r="D165" s="174">
        <f t="shared" si="20"/>
        <v>6</v>
      </c>
      <c r="E165" s="310">
        <v>0</v>
      </c>
      <c r="F165" s="310">
        <v>30</v>
      </c>
      <c r="G165" s="310">
        <v>30</v>
      </c>
      <c r="H165" s="310">
        <v>0</v>
      </c>
      <c r="I165" s="355">
        <f t="shared" si="18"/>
        <v>300</v>
      </c>
      <c r="J165" s="312"/>
      <c r="K165" s="55">
        <f t="shared" si="17"/>
        <v>1</v>
      </c>
      <c r="L165" s="56">
        <f t="shared" si="19"/>
        <v>5</v>
      </c>
      <c r="M165" s="313"/>
      <c r="N165" s="57"/>
    </row>
    <row r="166" spans="1:14" ht="16.5" customHeight="1" x14ac:dyDescent="0.25">
      <c r="A166" s="58">
        <v>43564</v>
      </c>
      <c r="B166" s="289">
        <v>0.35416666666666669</v>
      </c>
      <c r="C166" s="289">
        <v>0.60416666666666663</v>
      </c>
      <c r="D166" s="54">
        <f t="shared" si="20"/>
        <v>6</v>
      </c>
      <c r="E166" s="290">
        <v>0</v>
      </c>
      <c r="F166" s="290">
        <v>30</v>
      </c>
      <c r="G166" s="290">
        <v>30</v>
      </c>
      <c r="H166" s="290">
        <v>0</v>
      </c>
      <c r="I166" s="302">
        <f t="shared" si="18"/>
        <v>300</v>
      </c>
      <c r="J166" s="292"/>
      <c r="K166" s="59">
        <f t="shared" si="17"/>
        <v>1</v>
      </c>
      <c r="L166" s="60">
        <f t="shared" si="19"/>
        <v>5</v>
      </c>
      <c r="M166" s="293"/>
      <c r="N166" s="61"/>
    </row>
    <row r="167" spans="1:14" ht="16.5" customHeight="1" x14ac:dyDescent="0.25">
      <c r="A167" s="58">
        <v>43565</v>
      </c>
      <c r="B167" s="289">
        <v>0.35416666666666669</v>
      </c>
      <c r="C167" s="289">
        <v>0.60416666666666663</v>
      </c>
      <c r="D167" s="54">
        <f t="shared" si="20"/>
        <v>6</v>
      </c>
      <c r="E167" s="290">
        <v>0</v>
      </c>
      <c r="F167" s="290">
        <v>30</v>
      </c>
      <c r="G167" s="290">
        <v>30</v>
      </c>
      <c r="H167" s="290">
        <v>0</v>
      </c>
      <c r="I167" s="302">
        <f t="shared" si="18"/>
        <v>300</v>
      </c>
      <c r="J167" s="292"/>
      <c r="K167" s="59">
        <f t="shared" si="17"/>
        <v>1</v>
      </c>
      <c r="L167" s="60">
        <f t="shared" si="19"/>
        <v>5</v>
      </c>
      <c r="M167" s="293"/>
      <c r="N167" s="61"/>
    </row>
    <row r="168" spans="1:14" ht="15" x14ac:dyDescent="0.25">
      <c r="A168" s="58">
        <v>43566</v>
      </c>
      <c r="B168" s="314">
        <v>0.35416666666666669</v>
      </c>
      <c r="C168" s="314">
        <v>0.60416666666666663</v>
      </c>
      <c r="D168" s="54">
        <f t="shared" si="20"/>
        <v>6</v>
      </c>
      <c r="E168" s="356">
        <v>0</v>
      </c>
      <c r="F168" s="356">
        <v>30</v>
      </c>
      <c r="G168" s="356">
        <v>30</v>
      </c>
      <c r="H168" s="356">
        <v>0</v>
      </c>
      <c r="I168" s="302">
        <f t="shared" si="18"/>
        <v>300</v>
      </c>
      <c r="J168" s="315"/>
      <c r="K168" s="59">
        <f t="shared" si="17"/>
        <v>1</v>
      </c>
      <c r="L168" s="60">
        <f t="shared" si="19"/>
        <v>5</v>
      </c>
      <c r="M168" s="316"/>
      <c r="N168" s="175"/>
    </row>
    <row r="169" spans="1:14" ht="15.75" thickBot="1" x14ac:dyDescent="0.3">
      <c r="A169" s="62">
        <v>43567</v>
      </c>
      <c r="B169" s="357">
        <v>0.35416666666666669</v>
      </c>
      <c r="C169" s="357">
        <v>0.60416666666666663</v>
      </c>
      <c r="D169" s="63">
        <f t="shared" si="20"/>
        <v>6</v>
      </c>
      <c r="E169" s="358">
        <v>0</v>
      </c>
      <c r="F169" s="358">
        <v>30</v>
      </c>
      <c r="G169" s="358">
        <v>30</v>
      </c>
      <c r="H169" s="358">
        <v>0</v>
      </c>
      <c r="I169" s="303">
        <f t="shared" si="18"/>
        <v>300</v>
      </c>
      <c r="J169" s="350"/>
      <c r="K169" s="64">
        <f t="shared" si="17"/>
        <v>1</v>
      </c>
      <c r="L169" s="65">
        <f t="shared" si="19"/>
        <v>5</v>
      </c>
      <c r="M169" s="329"/>
      <c r="N169" s="175"/>
    </row>
    <row r="170" spans="1:14" ht="16.5" customHeight="1" x14ac:dyDescent="0.25">
      <c r="A170" s="359">
        <v>43570</v>
      </c>
      <c r="B170" s="360" t="s">
        <v>45</v>
      </c>
      <c r="C170" s="360"/>
      <c r="D170" s="360"/>
      <c r="E170" s="360"/>
      <c r="F170" s="360"/>
      <c r="G170" s="360"/>
      <c r="H170" s="360"/>
      <c r="I170" s="355">
        <f t="shared" si="18"/>
        <v>0</v>
      </c>
      <c r="J170" s="361" t="s">
        <v>47</v>
      </c>
      <c r="K170" s="55">
        <f t="shared" si="17"/>
        <v>0</v>
      </c>
      <c r="L170" s="56">
        <f t="shared" si="19"/>
        <v>0</v>
      </c>
      <c r="M170" s="362"/>
      <c r="N170" s="270"/>
    </row>
    <row r="171" spans="1:14" ht="16.5" customHeight="1" x14ac:dyDescent="0.25">
      <c r="A171" s="363">
        <v>43571</v>
      </c>
      <c r="B171" s="364" t="s">
        <v>45</v>
      </c>
      <c r="C171" s="364"/>
      <c r="D171" s="364"/>
      <c r="E171" s="364"/>
      <c r="F171" s="364"/>
      <c r="G171" s="364"/>
      <c r="H171" s="364"/>
      <c r="I171" s="302">
        <f t="shared" si="18"/>
        <v>0</v>
      </c>
      <c r="J171" s="315" t="s">
        <v>47</v>
      </c>
      <c r="K171" s="59">
        <f t="shared" si="17"/>
        <v>0</v>
      </c>
      <c r="L171" s="60">
        <f t="shared" si="19"/>
        <v>0</v>
      </c>
      <c r="M171" s="316"/>
      <c r="N171" s="271"/>
    </row>
    <row r="172" spans="1:14" ht="16.5" customHeight="1" x14ac:dyDescent="0.25">
      <c r="A172" s="363">
        <v>43572</v>
      </c>
      <c r="B172" s="364" t="s">
        <v>45</v>
      </c>
      <c r="C172" s="364"/>
      <c r="D172" s="364"/>
      <c r="E172" s="364"/>
      <c r="F172" s="364"/>
      <c r="G172" s="364"/>
      <c r="H172" s="364"/>
      <c r="I172" s="302">
        <f t="shared" si="18"/>
        <v>0</v>
      </c>
      <c r="J172" s="315" t="s">
        <v>47</v>
      </c>
      <c r="K172" s="59">
        <f t="shared" si="17"/>
        <v>0</v>
      </c>
      <c r="L172" s="60">
        <f t="shared" si="19"/>
        <v>0</v>
      </c>
      <c r="M172" s="316"/>
      <c r="N172" s="271"/>
    </row>
    <row r="173" spans="1:14" ht="16.5" customHeight="1" x14ac:dyDescent="0.25">
      <c r="A173" s="363">
        <v>43573</v>
      </c>
      <c r="B173" s="364" t="s">
        <v>45</v>
      </c>
      <c r="C173" s="364"/>
      <c r="D173" s="364"/>
      <c r="E173" s="364"/>
      <c r="F173" s="364"/>
      <c r="G173" s="364"/>
      <c r="H173" s="364"/>
      <c r="I173" s="302">
        <f t="shared" si="18"/>
        <v>0</v>
      </c>
      <c r="J173" s="315" t="s">
        <v>47</v>
      </c>
      <c r="K173" s="59">
        <f t="shared" si="17"/>
        <v>0</v>
      </c>
      <c r="L173" s="60">
        <f t="shared" si="19"/>
        <v>0</v>
      </c>
      <c r="M173" s="316"/>
      <c r="N173" s="271"/>
    </row>
    <row r="174" spans="1:14" ht="16.5" customHeight="1" thickBot="1" x14ac:dyDescent="0.3">
      <c r="A174" s="365">
        <v>43574</v>
      </c>
      <c r="B174" s="366" t="s">
        <v>45</v>
      </c>
      <c r="C174" s="366"/>
      <c r="D174" s="366"/>
      <c r="E174" s="366"/>
      <c r="F174" s="366"/>
      <c r="G174" s="366"/>
      <c r="H174" s="366"/>
      <c r="I174" s="303">
        <f t="shared" si="18"/>
        <v>0</v>
      </c>
      <c r="J174" s="350" t="s">
        <v>47</v>
      </c>
      <c r="K174" s="64">
        <f t="shared" si="17"/>
        <v>0</v>
      </c>
      <c r="L174" s="65">
        <f t="shared" si="19"/>
        <v>0</v>
      </c>
      <c r="M174" s="329"/>
      <c r="N174" s="272"/>
    </row>
    <row r="175" spans="1:14" ht="16.5" customHeight="1" x14ac:dyDescent="0.25">
      <c r="A175" s="67">
        <v>43577</v>
      </c>
      <c r="B175" s="367">
        <v>0.35416666666666669</v>
      </c>
      <c r="C175" s="367">
        <v>0.60416666666666663</v>
      </c>
      <c r="D175" s="367">
        <f t="shared" ref="D175" si="21">MAX((INT((C175-B175)*1440)/60),0)</f>
        <v>6</v>
      </c>
      <c r="E175" s="367">
        <v>0</v>
      </c>
      <c r="F175" s="367">
        <v>30</v>
      </c>
      <c r="G175" s="367">
        <v>30</v>
      </c>
      <c r="H175" s="367">
        <v>0</v>
      </c>
      <c r="I175" s="368">
        <f t="shared" ref="I175" si="22">MAX((D175*60)-H175-F175-E175-G175,0)</f>
        <v>300</v>
      </c>
      <c r="J175" s="378" t="s">
        <v>47</v>
      </c>
      <c r="K175" s="71">
        <f t="shared" si="17"/>
        <v>1</v>
      </c>
      <c r="L175" s="72">
        <f t="shared" si="19"/>
        <v>5</v>
      </c>
      <c r="M175" s="322"/>
      <c r="N175" s="73"/>
    </row>
    <row r="176" spans="1:14" ht="16.5" customHeight="1" x14ac:dyDescent="0.25">
      <c r="A176" s="58">
        <v>43578</v>
      </c>
      <c r="B176" s="289">
        <v>0.35416666666666669</v>
      </c>
      <c r="C176" s="289">
        <v>0.60416666666666663</v>
      </c>
      <c r="D176" s="54">
        <f t="shared" ref="D176:D219" si="23">MAX((INT((C176-B176)*1440)/60),0)</f>
        <v>6</v>
      </c>
      <c r="E176" s="290">
        <v>0</v>
      </c>
      <c r="F176" s="290">
        <v>30</v>
      </c>
      <c r="G176" s="290">
        <v>30</v>
      </c>
      <c r="H176" s="290">
        <v>0</v>
      </c>
      <c r="I176" s="302">
        <f t="shared" si="18"/>
        <v>300</v>
      </c>
      <c r="J176" s="292"/>
      <c r="K176" s="59">
        <f t="shared" si="17"/>
        <v>1</v>
      </c>
      <c r="L176" s="60">
        <f t="shared" si="19"/>
        <v>5</v>
      </c>
      <c r="M176" s="293"/>
      <c r="N176" s="61"/>
    </row>
    <row r="177" spans="1:14" ht="16.5" customHeight="1" x14ac:dyDescent="0.25">
      <c r="A177" s="58">
        <v>43579</v>
      </c>
      <c r="B177" s="289">
        <v>0.35416666666666669</v>
      </c>
      <c r="C177" s="289">
        <v>0.60416666666666663</v>
      </c>
      <c r="D177" s="54">
        <f t="shared" si="23"/>
        <v>6</v>
      </c>
      <c r="E177" s="290">
        <v>0</v>
      </c>
      <c r="F177" s="290">
        <v>30</v>
      </c>
      <c r="G177" s="290">
        <v>30</v>
      </c>
      <c r="H177" s="290">
        <v>0</v>
      </c>
      <c r="I177" s="302">
        <f t="shared" si="18"/>
        <v>300</v>
      </c>
      <c r="J177" s="292"/>
      <c r="K177" s="59">
        <f t="shared" si="17"/>
        <v>1</v>
      </c>
      <c r="L177" s="60">
        <f t="shared" si="19"/>
        <v>5</v>
      </c>
      <c r="M177" s="293"/>
      <c r="N177" s="61"/>
    </row>
    <row r="178" spans="1:14" ht="16.5" customHeight="1" x14ac:dyDescent="0.25">
      <c r="A178" s="58">
        <v>43580</v>
      </c>
      <c r="B178" s="289">
        <v>0.35416666666666669</v>
      </c>
      <c r="C178" s="289">
        <v>0.60416666666666663</v>
      </c>
      <c r="D178" s="54">
        <f t="shared" si="23"/>
        <v>6</v>
      </c>
      <c r="E178" s="290">
        <v>0</v>
      </c>
      <c r="F178" s="290">
        <v>30</v>
      </c>
      <c r="G178" s="290">
        <v>30</v>
      </c>
      <c r="H178" s="290">
        <v>0</v>
      </c>
      <c r="I178" s="302">
        <f t="shared" si="18"/>
        <v>300</v>
      </c>
      <c r="J178" s="292"/>
      <c r="K178" s="59">
        <f t="shared" si="17"/>
        <v>1</v>
      </c>
      <c r="L178" s="60">
        <f t="shared" si="19"/>
        <v>5</v>
      </c>
      <c r="M178" s="293"/>
      <c r="N178" s="61"/>
    </row>
    <row r="179" spans="1:14" ht="16.5" customHeight="1" thickBot="1" x14ac:dyDescent="0.3">
      <c r="A179" s="62">
        <v>43581</v>
      </c>
      <c r="B179" s="294">
        <v>0.35416666666666669</v>
      </c>
      <c r="C179" s="294">
        <v>0.60416666666666663</v>
      </c>
      <c r="D179" s="63">
        <f t="shared" si="23"/>
        <v>6</v>
      </c>
      <c r="E179" s="295">
        <v>0</v>
      </c>
      <c r="F179" s="295">
        <v>30</v>
      </c>
      <c r="G179" s="295">
        <v>30</v>
      </c>
      <c r="H179" s="295">
        <v>0</v>
      </c>
      <c r="I179" s="303">
        <f t="shared" si="18"/>
        <v>300</v>
      </c>
      <c r="J179" s="297"/>
      <c r="K179" s="64">
        <f t="shared" si="17"/>
        <v>1</v>
      </c>
      <c r="L179" s="65">
        <f t="shared" si="19"/>
        <v>5</v>
      </c>
      <c r="M179" s="298"/>
      <c r="N179" s="66"/>
    </row>
    <row r="180" spans="1:14" ht="16.5" customHeight="1" x14ac:dyDescent="0.25">
      <c r="A180" s="53">
        <v>43584</v>
      </c>
      <c r="B180" s="307">
        <v>0.35416666666666669</v>
      </c>
      <c r="C180" s="307">
        <v>0.60416666666666663</v>
      </c>
      <c r="D180" s="174">
        <f t="shared" si="23"/>
        <v>6</v>
      </c>
      <c r="E180" s="310">
        <v>0</v>
      </c>
      <c r="F180" s="310">
        <v>30</v>
      </c>
      <c r="G180" s="310">
        <v>30</v>
      </c>
      <c r="H180" s="310">
        <v>0</v>
      </c>
      <c r="I180" s="355">
        <f t="shared" si="18"/>
        <v>300</v>
      </c>
      <c r="J180" s="312"/>
      <c r="K180" s="55">
        <f t="shared" si="17"/>
        <v>1</v>
      </c>
      <c r="L180" s="56">
        <f t="shared" si="19"/>
        <v>5</v>
      </c>
      <c r="M180" s="313"/>
      <c r="N180" s="57"/>
    </row>
    <row r="181" spans="1:14" ht="16.5" customHeight="1" x14ac:dyDescent="0.25">
      <c r="A181" s="58">
        <v>43585</v>
      </c>
      <c r="B181" s="289">
        <v>0.35416666666666669</v>
      </c>
      <c r="C181" s="289">
        <v>0.60416666666666663</v>
      </c>
      <c r="D181" s="54">
        <f t="shared" si="23"/>
        <v>6</v>
      </c>
      <c r="E181" s="290">
        <v>0</v>
      </c>
      <c r="F181" s="290">
        <v>30</v>
      </c>
      <c r="G181" s="290">
        <v>30</v>
      </c>
      <c r="H181" s="290">
        <v>0</v>
      </c>
      <c r="I181" s="302">
        <f t="shared" si="18"/>
        <v>300</v>
      </c>
      <c r="J181" s="292"/>
      <c r="K181" s="59">
        <f t="shared" si="17"/>
        <v>1</v>
      </c>
      <c r="L181" s="60">
        <f t="shared" si="19"/>
        <v>5</v>
      </c>
      <c r="M181" s="293"/>
      <c r="N181" s="61"/>
    </row>
    <row r="182" spans="1:14" ht="16.5" customHeight="1" x14ac:dyDescent="0.25">
      <c r="A182" s="176">
        <v>43586</v>
      </c>
      <c r="B182" s="289">
        <v>0.35416666666666669</v>
      </c>
      <c r="C182" s="289">
        <v>0.60416666666666663</v>
      </c>
      <c r="D182" s="177">
        <f t="shared" si="23"/>
        <v>6</v>
      </c>
      <c r="E182" s="290">
        <v>0</v>
      </c>
      <c r="F182" s="290">
        <v>30</v>
      </c>
      <c r="G182" s="290">
        <v>30</v>
      </c>
      <c r="H182" s="290">
        <v>0</v>
      </c>
      <c r="I182" s="369">
        <f t="shared" si="18"/>
        <v>300</v>
      </c>
      <c r="J182" s="292"/>
      <c r="K182" s="178">
        <f t="shared" si="17"/>
        <v>1</v>
      </c>
      <c r="L182" s="179">
        <f t="shared" si="19"/>
        <v>5</v>
      </c>
      <c r="M182" s="293"/>
      <c r="N182" s="180"/>
    </row>
    <row r="183" spans="1:14" ht="16.5" customHeight="1" x14ac:dyDescent="0.25">
      <c r="A183" s="176">
        <v>43587</v>
      </c>
      <c r="B183" s="289">
        <v>0.35416666666666669</v>
      </c>
      <c r="C183" s="289">
        <v>0.60416666666666663</v>
      </c>
      <c r="D183" s="177">
        <f t="shared" si="23"/>
        <v>6</v>
      </c>
      <c r="E183" s="290">
        <v>0</v>
      </c>
      <c r="F183" s="290">
        <v>30</v>
      </c>
      <c r="G183" s="290">
        <v>30</v>
      </c>
      <c r="H183" s="290">
        <v>0</v>
      </c>
      <c r="I183" s="369">
        <f t="shared" si="18"/>
        <v>300</v>
      </c>
      <c r="J183" s="292"/>
      <c r="K183" s="178">
        <f t="shared" si="17"/>
        <v>1</v>
      </c>
      <c r="L183" s="179">
        <f t="shared" si="19"/>
        <v>5</v>
      </c>
      <c r="M183" s="293"/>
      <c r="N183" s="180"/>
    </row>
    <row r="184" spans="1:14" ht="16.5" customHeight="1" thickBot="1" x14ac:dyDescent="0.3">
      <c r="A184" s="181">
        <v>43588</v>
      </c>
      <c r="B184" s="294">
        <v>0.35416666666666669</v>
      </c>
      <c r="C184" s="294">
        <v>0.60416666666666663</v>
      </c>
      <c r="D184" s="182">
        <f t="shared" si="23"/>
        <v>6</v>
      </c>
      <c r="E184" s="295">
        <v>0</v>
      </c>
      <c r="F184" s="295">
        <v>30</v>
      </c>
      <c r="G184" s="295">
        <v>30</v>
      </c>
      <c r="H184" s="295">
        <v>0</v>
      </c>
      <c r="I184" s="370">
        <f t="shared" si="18"/>
        <v>300</v>
      </c>
      <c r="J184" s="297"/>
      <c r="K184" s="183">
        <f t="shared" si="17"/>
        <v>1</v>
      </c>
      <c r="L184" s="184">
        <f t="shared" si="19"/>
        <v>5</v>
      </c>
      <c r="M184" s="298"/>
      <c r="N184" s="185"/>
    </row>
    <row r="185" spans="1:14" ht="16.5" customHeight="1" x14ac:dyDescent="0.25">
      <c r="A185" s="186">
        <v>43591</v>
      </c>
      <c r="B185" s="318">
        <v>0.35416666666666669</v>
      </c>
      <c r="C185" s="318">
        <v>0.60416666666666663</v>
      </c>
      <c r="D185" s="177">
        <f t="shared" si="23"/>
        <v>6</v>
      </c>
      <c r="E185" s="320">
        <v>0</v>
      </c>
      <c r="F185" s="320">
        <v>30</v>
      </c>
      <c r="G185" s="320">
        <v>30</v>
      </c>
      <c r="H185" s="320">
        <v>0</v>
      </c>
      <c r="I185" s="369">
        <f t="shared" si="18"/>
        <v>300</v>
      </c>
      <c r="J185" s="378"/>
      <c r="K185" s="187">
        <f t="shared" si="17"/>
        <v>1</v>
      </c>
      <c r="L185" s="188">
        <f t="shared" si="19"/>
        <v>5</v>
      </c>
      <c r="M185" s="322"/>
      <c r="N185" s="189"/>
    </row>
    <row r="186" spans="1:14" ht="16.5" customHeight="1" x14ac:dyDescent="0.25">
      <c r="A186" s="176">
        <v>43592</v>
      </c>
      <c r="B186" s="289">
        <v>0.35416666666666669</v>
      </c>
      <c r="C186" s="289">
        <v>0.60416666666666663</v>
      </c>
      <c r="D186" s="177">
        <f t="shared" si="23"/>
        <v>6</v>
      </c>
      <c r="E186" s="290">
        <v>0</v>
      </c>
      <c r="F186" s="290">
        <v>30</v>
      </c>
      <c r="G186" s="290">
        <v>30</v>
      </c>
      <c r="H186" s="290">
        <v>0</v>
      </c>
      <c r="I186" s="369">
        <f t="shared" si="18"/>
        <v>300</v>
      </c>
      <c r="J186" s="292"/>
      <c r="K186" s="178">
        <f t="shared" si="17"/>
        <v>1</v>
      </c>
      <c r="L186" s="179">
        <f t="shared" si="19"/>
        <v>5</v>
      </c>
      <c r="M186" s="293"/>
      <c r="N186" s="180"/>
    </row>
    <row r="187" spans="1:14" ht="16.5" customHeight="1" x14ac:dyDescent="0.25">
      <c r="A187" s="176">
        <v>43593</v>
      </c>
      <c r="B187" s="289">
        <v>0.35416666666666669</v>
      </c>
      <c r="C187" s="289">
        <v>0.60416666666666663</v>
      </c>
      <c r="D187" s="177">
        <f t="shared" si="23"/>
        <v>6</v>
      </c>
      <c r="E187" s="290">
        <v>0</v>
      </c>
      <c r="F187" s="290">
        <v>30</v>
      </c>
      <c r="G187" s="290">
        <v>30</v>
      </c>
      <c r="H187" s="290">
        <v>0</v>
      </c>
      <c r="I187" s="369">
        <f t="shared" si="18"/>
        <v>300</v>
      </c>
      <c r="J187" s="292"/>
      <c r="K187" s="178">
        <f t="shared" si="17"/>
        <v>1</v>
      </c>
      <c r="L187" s="179">
        <f t="shared" si="19"/>
        <v>5</v>
      </c>
      <c r="M187" s="293"/>
      <c r="N187" s="180"/>
    </row>
    <row r="188" spans="1:14" ht="16.5" customHeight="1" x14ac:dyDescent="0.25">
      <c r="A188" s="176">
        <v>43594</v>
      </c>
      <c r="B188" s="289">
        <v>0.35416666666666669</v>
      </c>
      <c r="C188" s="289">
        <v>0.60416666666666663</v>
      </c>
      <c r="D188" s="177">
        <f t="shared" si="23"/>
        <v>6</v>
      </c>
      <c r="E188" s="290">
        <v>0</v>
      </c>
      <c r="F188" s="290">
        <v>30</v>
      </c>
      <c r="G188" s="290">
        <v>30</v>
      </c>
      <c r="H188" s="290">
        <v>0</v>
      </c>
      <c r="I188" s="369">
        <f t="shared" si="18"/>
        <v>300</v>
      </c>
      <c r="J188" s="292"/>
      <c r="K188" s="178">
        <f t="shared" si="17"/>
        <v>1</v>
      </c>
      <c r="L188" s="179">
        <f t="shared" si="19"/>
        <v>5</v>
      </c>
      <c r="M188" s="293"/>
      <c r="N188" s="180"/>
    </row>
    <row r="189" spans="1:14" ht="16.5" customHeight="1" thickBot="1" x14ac:dyDescent="0.3">
      <c r="A189" s="181">
        <v>43595</v>
      </c>
      <c r="B189" s="294">
        <v>0.35416666666666669</v>
      </c>
      <c r="C189" s="294">
        <v>0.60416666666666663</v>
      </c>
      <c r="D189" s="182">
        <f t="shared" si="23"/>
        <v>6</v>
      </c>
      <c r="E189" s="295">
        <v>0</v>
      </c>
      <c r="F189" s="295">
        <v>30</v>
      </c>
      <c r="G189" s="295">
        <v>30</v>
      </c>
      <c r="H189" s="295">
        <v>0</v>
      </c>
      <c r="I189" s="370">
        <f t="shared" si="18"/>
        <v>300</v>
      </c>
      <c r="J189" s="297"/>
      <c r="K189" s="183">
        <f t="shared" si="17"/>
        <v>1</v>
      </c>
      <c r="L189" s="184">
        <f t="shared" si="19"/>
        <v>5</v>
      </c>
      <c r="M189" s="298"/>
      <c r="N189" s="185"/>
    </row>
    <row r="190" spans="1:14" ht="16.5" customHeight="1" x14ac:dyDescent="0.25">
      <c r="A190" s="190">
        <v>43598</v>
      </c>
      <c r="B190" s="318">
        <v>0.35416666666666669</v>
      </c>
      <c r="C190" s="318">
        <v>0.60416666666666663</v>
      </c>
      <c r="D190" s="177">
        <f t="shared" si="23"/>
        <v>6</v>
      </c>
      <c r="E190" s="320">
        <v>0</v>
      </c>
      <c r="F190" s="320">
        <v>30</v>
      </c>
      <c r="G190" s="320">
        <v>30</v>
      </c>
      <c r="H190" s="320">
        <v>0</v>
      </c>
      <c r="I190" s="369">
        <f t="shared" si="18"/>
        <v>300</v>
      </c>
      <c r="J190" s="378"/>
      <c r="K190" s="191">
        <f t="shared" si="17"/>
        <v>1</v>
      </c>
      <c r="L190" s="192">
        <f t="shared" si="19"/>
        <v>5</v>
      </c>
      <c r="M190" s="322"/>
      <c r="N190" s="193"/>
    </row>
    <row r="191" spans="1:14" ht="16.5" customHeight="1" x14ac:dyDescent="0.25">
      <c r="A191" s="176">
        <v>43599</v>
      </c>
      <c r="B191" s="289">
        <v>0.35416666666666669</v>
      </c>
      <c r="C191" s="289">
        <v>0.60416666666666663</v>
      </c>
      <c r="D191" s="177">
        <f t="shared" si="23"/>
        <v>6</v>
      </c>
      <c r="E191" s="290">
        <v>0</v>
      </c>
      <c r="F191" s="290">
        <v>30</v>
      </c>
      <c r="G191" s="290">
        <v>30</v>
      </c>
      <c r="H191" s="290">
        <v>0</v>
      </c>
      <c r="I191" s="369">
        <f t="shared" si="18"/>
        <v>300</v>
      </c>
      <c r="J191" s="292"/>
      <c r="K191" s="178">
        <f t="shared" si="17"/>
        <v>1</v>
      </c>
      <c r="L191" s="179">
        <f t="shared" si="19"/>
        <v>5</v>
      </c>
      <c r="M191" s="293"/>
      <c r="N191" s="180"/>
    </row>
    <row r="192" spans="1:14" ht="16.5" customHeight="1" x14ac:dyDescent="0.25">
      <c r="A192" s="176">
        <v>43600</v>
      </c>
      <c r="B192" s="289">
        <v>0.35416666666666669</v>
      </c>
      <c r="C192" s="289">
        <v>0.60416666666666663</v>
      </c>
      <c r="D192" s="177">
        <f t="shared" si="23"/>
        <v>6</v>
      </c>
      <c r="E192" s="290">
        <v>0</v>
      </c>
      <c r="F192" s="290">
        <v>30</v>
      </c>
      <c r="G192" s="290">
        <v>30</v>
      </c>
      <c r="H192" s="290">
        <v>0</v>
      </c>
      <c r="I192" s="369">
        <f t="shared" si="18"/>
        <v>300</v>
      </c>
      <c r="J192" s="292"/>
      <c r="K192" s="178">
        <f t="shared" si="17"/>
        <v>1</v>
      </c>
      <c r="L192" s="179">
        <f t="shared" si="19"/>
        <v>5</v>
      </c>
      <c r="M192" s="293"/>
      <c r="N192" s="180"/>
    </row>
    <row r="193" spans="1:14" ht="16.5" customHeight="1" x14ac:dyDescent="0.25">
      <c r="A193" s="176">
        <v>43601</v>
      </c>
      <c r="B193" s="289">
        <v>0.35416666666666669</v>
      </c>
      <c r="C193" s="289">
        <v>0.60416666666666663</v>
      </c>
      <c r="D193" s="177">
        <f t="shared" si="23"/>
        <v>6</v>
      </c>
      <c r="E193" s="290">
        <v>0</v>
      </c>
      <c r="F193" s="290">
        <v>30</v>
      </c>
      <c r="G193" s="290">
        <v>30</v>
      </c>
      <c r="H193" s="290">
        <v>0</v>
      </c>
      <c r="I193" s="369">
        <f t="shared" si="18"/>
        <v>300</v>
      </c>
      <c r="J193" s="292"/>
      <c r="K193" s="178">
        <f t="shared" si="17"/>
        <v>1</v>
      </c>
      <c r="L193" s="179">
        <f t="shared" si="19"/>
        <v>5</v>
      </c>
      <c r="M193" s="293"/>
      <c r="N193" s="180"/>
    </row>
    <row r="194" spans="1:14" ht="16.5" customHeight="1" thickBot="1" x14ac:dyDescent="0.3">
      <c r="A194" s="181">
        <v>43602</v>
      </c>
      <c r="B194" s="294">
        <v>0.35416666666666669</v>
      </c>
      <c r="C194" s="294">
        <v>0.60416666666666663</v>
      </c>
      <c r="D194" s="182">
        <f t="shared" si="23"/>
        <v>6</v>
      </c>
      <c r="E194" s="295">
        <v>0</v>
      </c>
      <c r="F194" s="295">
        <v>30</v>
      </c>
      <c r="G194" s="295">
        <v>30</v>
      </c>
      <c r="H194" s="295">
        <v>0</v>
      </c>
      <c r="I194" s="370">
        <f t="shared" si="18"/>
        <v>300</v>
      </c>
      <c r="J194" s="297"/>
      <c r="K194" s="183">
        <f t="shared" si="17"/>
        <v>1</v>
      </c>
      <c r="L194" s="184">
        <f t="shared" si="19"/>
        <v>5</v>
      </c>
      <c r="M194" s="298"/>
      <c r="N194" s="185"/>
    </row>
    <row r="195" spans="1:14" ht="16.5" customHeight="1" x14ac:dyDescent="0.25">
      <c r="A195" s="186">
        <v>43605</v>
      </c>
      <c r="B195" s="318">
        <v>0.35416666666666669</v>
      </c>
      <c r="C195" s="318">
        <v>0.60416666666666663</v>
      </c>
      <c r="D195" s="177">
        <f t="shared" si="23"/>
        <v>6</v>
      </c>
      <c r="E195" s="320">
        <v>0</v>
      </c>
      <c r="F195" s="320">
        <v>30</v>
      </c>
      <c r="G195" s="320">
        <v>30</v>
      </c>
      <c r="H195" s="320">
        <v>0</v>
      </c>
      <c r="I195" s="369">
        <f t="shared" si="18"/>
        <v>300</v>
      </c>
      <c r="J195" s="378"/>
      <c r="K195" s="187">
        <f t="shared" si="17"/>
        <v>1</v>
      </c>
      <c r="L195" s="188">
        <f t="shared" si="19"/>
        <v>5</v>
      </c>
      <c r="M195" s="322"/>
      <c r="N195" s="189"/>
    </row>
    <row r="196" spans="1:14" ht="16.5" customHeight="1" x14ac:dyDescent="0.25">
      <c r="A196" s="176">
        <v>43606</v>
      </c>
      <c r="B196" s="289">
        <v>0.35416666666666669</v>
      </c>
      <c r="C196" s="289">
        <v>0.60416666666666663</v>
      </c>
      <c r="D196" s="177">
        <f t="shared" si="23"/>
        <v>6</v>
      </c>
      <c r="E196" s="290">
        <v>0</v>
      </c>
      <c r="F196" s="290">
        <v>30</v>
      </c>
      <c r="G196" s="290">
        <v>30</v>
      </c>
      <c r="H196" s="290">
        <v>0</v>
      </c>
      <c r="I196" s="369">
        <f t="shared" si="18"/>
        <v>300</v>
      </c>
      <c r="J196" s="292"/>
      <c r="K196" s="178">
        <f t="shared" si="17"/>
        <v>1</v>
      </c>
      <c r="L196" s="179">
        <f t="shared" si="19"/>
        <v>5</v>
      </c>
      <c r="M196" s="293"/>
      <c r="N196" s="180"/>
    </row>
    <row r="197" spans="1:14" ht="16.5" customHeight="1" x14ac:dyDescent="0.25">
      <c r="A197" s="176">
        <v>43607</v>
      </c>
      <c r="B197" s="289">
        <v>0.35416666666666669</v>
      </c>
      <c r="C197" s="289">
        <v>0.60416666666666663</v>
      </c>
      <c r="D197" s="177">
        <f t="shared" si="23"/>
        <v>6</v>
      </c>
      <c r="E197" s="290">
        <v>0</v>
      </c>
      <c r="F197" s="290">
        <v>30</v>
      </c>
      <c r="G197" s="290">
        <v>30</v>
      </c>
      <c r="H197" s="290">
        <v>0</v>
      </c>
      <c r="I197" s="369">
        <f t="shared" si="18"/>
        <v>300</v>
      </c>
      <c r="J197" s="292"/>
      <c r="K197" s="178">
        <f t="shared" si="17"/>
        <v>1</v>
      </c>
      <c r="L197" s="179">
        <f t="shared" si="19"/>
        <v>5</v>
      </c>
      <c r="M197" s="293"/>
      <c r="N197" s="180"/>
    </row>
    <row r="198" spans="1:14" ht="16.5" customHeight="1" x14ac:dyDescent="0.25">
      <c r="A198" s="176">
        <v>43608</v>
      </c>
      <c r="B198" s="289">
        <v>0.35416666666666669</v>
      </c>
      <c r="C198" s="289">
        <v>0.60416666666666663</v>
      </c>
      <c r="D198" s="177">
        <f t="shared" si="23"/>
        <v>6</v>
      </c>
      <c r="E198" s="290">
        <v>0</v>
      </c>
      <c r="F198" s="290">
        <v>30</v>
      </c>
      <c r="G198" s="290">
        <v>30</v>
      </c>
      <c r="H198" s="290">
        <v>0</v>
      </c>
      <c r="I198" s="369">
        <f t="shared" si="18"/>
        <v>300</v>
      </c>
      <c r="J198" s="292"/>
      <c r="K198" s="178">
        <f t="shared" si="17"/>
        <v>1</v>
      </c>
      <c r="L198" s="179">
        <f t="shared" si="19"/>
        <v>5</v>
      </c>
      <c r="M198" s="293"/>
      <c r="N198" s="180"/>
    </row>
    <row r="199" spans="1:14" ht="16.5" customHeight="1" thickBot="1" x14ac:dyDescent="0.3">
      <c r="A199" s="181">
        <v>43609</v>
      </c>
      <c r="B199" s="294">
        <v>0.35416666666666669</v>
      </c>
      <c r="C199" s="294">
        <v>0.60416666666666663</v>
      </c>
      <c r="D199" s="182">
        <f t="shared" si="23"/>
        <v>6</v>
      </c>
      <c r="E199" s="295">
        <v>0</v>
      </c>
      <c r="F199" s="295">
        <v>30</v>
      </c>
      <c r="G199" s="295">
        <v>30</v>
      </c>
      <c r="H199" s="295">
        <v>0</v>
      </c>
      <c r="I199" s="370">
        <f t="shared" si="18"/>
        <v>300</v>
      </c>
      <c r="J199" s="297"/>
      <c r="K199" s="183">
        <f t="shared" si="17"/>
        <v>1</v>
      </c>
      <c r="L199" s="184">
        <f t="shared" si="19"/>
        <v>5</v>
      </c>
      <c r="M199" s="298"/>
      <c r="N199" s="185"/>
    </row>
    <row r="200" spans="1:14" s="205" customFormat="1" ht="16.5" customHeight="1" x14ac:dyDescent="0.25">
      <c r="A200" s="186">
        <v>43612</v>
      </c>
      <c r="B200" s="194" t="s">
        <v>10</v>
      </c>
      <c r="C200" s="195"/>
      <c r="D200" s="196"/>
      <c r="E200" s="228"/>
      <c r="F200" s="228"/>
      <c r="G200" s="228"/>
      <c r="H200" s="228"/>
      <c r="I200" s="233"/>
      <c r="J200" s="215" t="s">
        <v>70</v>
      </c>
      <c r="K200" s="187">
        <f t="shared" si="17"/>
        <v>0</v>
      </c>
      <c r="L200" s="188">
        <f t="shared" si="19"/>
        <v>0</v>
      </c>
      <c r="M200" s="220"/>
      <c r="N200" s="189"/>
    </row>
    <row r="201" spans="1:14" ht="16.5" customHeight="1" x14ac:dyDescent="0.25">
      <c r="A201" s="176">
        <v>43613</v>
      </c>
      <c r="B201" s="289">
        <v>0.35416666666666669</v>
      </c>
      <c r="C201" s="289">
        <v>0.60416666666666663</v>
      </c>
      <c r="D201" s="177">
        <f t="shared" si="23"/>
        <v>6</v>
      </c>
      <c r="E201" s="290">
        <v>0</v>
      </c>
      <c r="F201" s="290">
        <v>30</v>
      </c>
      <c r="G201" s="290">
        <v>30</v>
      </c>
      <c r="H201" s="290">
        <v>0</v>
      </c>
      <c r="I201" s="369">
        <f t="shared" si="18"/>
        <v>300</v>
      </c>
      <c r="J201" s="292"/>
      <c r="K201" s="178">
        <f t="shared" si="17"/>
        <v>1</v>
      </c>
      <c r="L201" s="179">
        <f t="shared" si="19"/>
        <v>5</v>
      </c>
      <c r="M201" s="293"/>
      <c r="N201" s="180"/>
    </row>
    <row r="202" spans="1:14" ht="16.5" customHeight="1" x14ac:dyDescent="0.25">
      <c r="A202" s="176">
        <v>43614</v>
      </c>
      <c r="B202" s="289">
        <v>0.35416666666666669</v>
      </c>
      <c r="C202" s="289">
        <v>0.60416666666666663</v>
      </c>
      <c r="D202" s="177">
        <f t="shared" si="23"/>
        <v>6</v>
      </c>
      <c r="E202" s="290">
        <v>0</v>
      </c>
      <c r="F202" s="290">
        <v>30</v>
      </c>
      <c r="G202" s="290">
        <v>30</v>
      </c>
      <c r="H202" s="290">
        <v>0</v>
      </c>
      <c r="I202" s="369">
        <f t="shared" si="18"/>
        <v>300</v>
      </c>
      <c r="J202" s="292"/>
      <c r="K202" s="178">
        <f t="shared" ref="K202:K224" si="24">IF(I202+M202&gt;0,1,0)</f>
        <v>1</v>
      </c>
      <c r="L202" s="179">
        <f t="shared" si="19"/>
        <v>5</v>
      </c>
      <c r="M202" s="293"/>
      <c r="N202" s="180"/>
    </row>
    <row r="203" spans="1:14" ht="16.5" customHeight="1" x14ac:dyDescent="0.25">
      <c r="A203" s="176">
        <v>43615</v>
      </c>
      <c r="B203" s="289">
        <v>0.35416666666666669</v>
      </c>
      <c r="C203" s="289">
        <v>0.60416666666666663</v>
      </c>
      <c r="D203" s="177">
        <f t="shared" si="23"/>
        <v>6</v>
      </c>
      <c r="E203" s="290">
        <v>0</v>
      </c>
      <c r="F203" s="290">
        <v>30</v>
      </c>
      <c r="G203" s="290">
        <v>30</v>
      </c>
      <c r="H203" s="290">
        <v>0</v>
      </c>
      <c r="I203" s="369">
        <f t="shared" si="18"/>
        <v>300</v>
      </c>
      <c r="J203" s="292"/>
      <c r="K203" s="178">
        <f t="shared" si="24"/>
        <v>1</v>
      </c>
      <c r="L203" s="179">
        <f t="shared" si="19"/>
        <v>5</v>
      </c>
      <c r="M203" s="293"/>
      <c r="N203" s="180"/>
    </row>
    <row r="204" spans="1:14" ht="16.5" customHeight="1" thickBot="1" x14ac:dyDescent="0.3">
      <c r="A204" s="181">
        <v>43616</v>
      </c>
      <c r="B204" s="294">
        <v>0.35416666666666669</v>
      </c>
      <c r="C204" s="294">
        <v>0.60416666666666663</v>
      </c>
      <c r="D204" s="182">
        <f t="shared" si="23"/>
        <v>6</v>
      </c>
      <c r="E204" s="295">
        <v>0</v>
      </c>
      <c r="F204" s="295">
        <v>30</v>
      </c>
      <c r="G204" s="295">
        <v>30</v>
      </c>
      <c r="H204" s="295">
        <v>0</v>
      </c>
      <c r="I204" s="370">
        <f t="shared" si="18"/>
        <v>300</v>
      </c>
      <c r="J204" s="297"/>
      <c r="K204" s="183">
        <f t="shared" si="24"/>
        <v>1</v>
      </c>
      <c r="L204" s="184">
        <f t="shared" si="19"/>
        <v>5</v>
      </c>
      <c r="M204" s="298"/>
      <c r="N204" s="185"/>
    </row>
    <row r="205" spans="1:14" ht="16.5" customHeight="1" x14ac:dyDescent="0.25">
      <c r="A205" s="84">
        <v>43619</v>
      </c>
      <c r="B205" s="307">
        <v>0.35416666666666669</v>
      </c>
      <c r="C205" s="307">
        <v>0.60416666666666663</v>
      </c>
      <c r="D205" s="197">
        <f t="shared" si="23"/>
        <v>6</v>
      </c>
      <c r="E205" s="310">
        <v>0</v>
      </c>
      <c r="F205" s="310">
        <v>30</v>
      </c>
      <c r="G205" s="310">
        <v>30</v>
      </c>
      <c r="H205" s="310">
        <v>0</v>
      </c>
      <c r="I205" s="371">
        <f t="shared" ref="I205:I222" si="25">MAX((D205*60)-H205-F205-E205-G205,0)</f>
        <v>300</v>
      </c>
      <c r="J205" s="312"/>
      <c r="K205" s="85">
        <f t="shared" si="24"/>
        <v>1</v>
      </c>
      <c r="L205" s="86">
        <f t="shared" si="19"/>
        <v>5</v>
      </c>
      <c r="M205" s="313"/>
      <c r="N205" s="87"/>
    </row>
    <row r="206" spans="1:14" ht="16.5" customHeight="1" x14ac:dyDescent="0.25">
      <c r="A206" s="74">
        <v>43620</v>
      </c>
      <c r="B206" s="289">
        <v>0.35416666666666669</v>
      </c>
      <c r="C206" s="289">
        <v>0.60416666666666663</v>
      </c>
      <c r="D206" s="198">
        <f t="shared" si="23"/>
        <v>6</v>
      </c>
      <c r="E206" s="290">
        <v>0</v>
      </c>
      <c r="F206" s="290">
        <v>30</v>
      </c>
      <c r="G206" s="290">
        <v>30</v>
      </c>
      <c r="H206" s="290">
        <v>0</v>
      </c>
      <c r="I206" s="372">
        <f t="shared" si="25"/>
        <v>300</v>
      </c>
      <c r="J206" s="292"/>
      <c r="K206" s="76">
        <f t="shared" si="24"/>
        <v>1</v>
      </c>
      <c r="L206" s="77">
        <f t="shared" ref="L206:L222" si="26">I206/60</f>
        <v>5</v>
      </c>
      <c r="M206" s="293"/>
      <c r="N206" s="78"/>
    </row>
    <row r="207" spans="1:14" ht="16.5" customHeight="1" x14ac:dyDescent="0.25">
      <c r="A207" s="74">
        <v>43621</v>
      </c>
      <c r="B207" s="289">
        <v>0.35416666666666669</v>
      </c>
      <c r="C207" s="289">
        <v>0.60416666666666663</v>
      </c>
      <c r="D207" s="198">
        <f t="shared" si="23"/>
        <v>6</v>
      </c>
      <c r="E207" s="290">
        <v>0</v>
      </c>
      <c r="F207" s="290">
        <v>30</v>
      </c>
      <c r="G207" s="290">
        <v>30</v>
      </c>
      <c r="H207" s="290">
        <v>0</v>
      </c>
      <c r="I207" s="372">
        <f t="shared" si="25"/>
        <v>300</v>
      </c>
      <c r="J207" s="292"/>
      <c r="K207" s="76">
        <f t="shared" si="24"/>
        <v>1</v>
      </c>
      <c r="L207" s="77">
        <f t="shared" si="26"/>
        <v>5</v>
      </c>
      <c r="M207" s="293"/>
      <c r="N207" s="78"/>
    </row>
    <row r="208" spans="1:14" ht="16.5" customHeight="1" x14ac:dyDescent="0.25">
      <c r="A208" s="74">
        <v>43622</v>
      </c>
      <c r="B208" s="289">
        <v>0.35416666666666669</v>
      </c>
      <c r="C208" s="289">
        <v>0.60416666666666663</v>
      </c>
      <c r="D208" s="198">
        <f t="shared" si="23"/>
        <v>6</v>
      </c>
      <c r="E208" s="290">
        <v>0</v>
      </c>
      <c r="F208" s="290">
        <v>30</v>
      </c>
      <c r="G208" s="290">
        <v>30</v>
      </c>
      <c r="H208" s="290">
        <v>0</v>
      </c>
      <c r="I208" s="372">
        <f t="shared" si="25"/>
        <v>300</v>
      </c>
      <c r="J208" s="292"/>
      <c r="K208" s="76">
        <f t="shared" si="24"/>
        <v>1</v>
      </c>
      <c r="L208" s="77">
        <f t="shared" si="26"/>
        <v>5</v>
      </c>
      <c r="M208" s="293"/>
      <c r="N208" s="78"/>
    </row>
    <row r="209" spans="1:14" ht="16.5" customHeight="1" thickBot="1" x14ac:dyDescent="0.3">
      <c r="A209" s="79">
        <v>43623</v>
      </c>
      <c r="B209" s="294">
        <v>0.35416666666666669</v>
      </c>
      <c r="C209" s="294">
        <v>0.60416666666666663</v>
      </c>
      <c r="D209" s="80">
        <f t="shared" si="23"/>
        <v>6</v>
      </c>
      <c r="E209" s="295">
        <v>0</v>
      </c>
      <c r="F209" s="295">
        <v>30</v>
      </c>
      <c r="G209" s="295">
        <v>30</v>
      </c>
      <c r="H209" s="295">
        <v>0</v>
      </c>
      <c r="I209" s="305">
        <f t="shared" si="25"/>
        <v>300</v>
      </c>
      <c r="J209" s="297"/>
      <c r="K209" s="81">
        <f t="shared" si="24"/>
        <v>1</v>
      </c>
      <c r="L209" s="82">
        <f t="shared" si="26"/>
        <v>5</v>
      </c>
      <c r="M209" s="298"/>
      <c r="N209" s="83"/>
    </row>
    <row r="210" spans="1:14" ht="16.5" customHeight="1" x14ac:dyDescent="0.25">
      <c r="A210" s="84">
        <v>43626</v>
      </c>
      <c r="B210" s="307">
        <v>0.35416666666666669</v>
      </c>
      <c r="C210" s="307">
        <v>0.60416666666666663</v>
      </c>
      <c r="D210" s="197">
        <f t="shared" si="23"/>
        <v>6</v>
      </c>
      <c r="E210" s="310">
        <v>0</v>
      </c>
      <c r="F210" s="310">
        <v>30</v>
      </c>
      <c r="G210" s="310">
        <v>30</v>
      </c>
      <c r="H210" s="310">
        <v>0</v>
      </c>
      <c r="I210" s="371">
        <f t="shared" si="25"/>
        <v>300</v>
      </c>
      <c r="J210" s="312"/>
      <c r="K210" s="85">
        <f t="shared" si="24"/>
        <v>1</v>
      </c>
      <c r="L210" s="86">
        <f t="shared" si="26"/>
        <v>5</v>
      </c>
      <c r="M210" s="313"/>
      <c r="N210" s="87"/>
    </row>
    <row r="211" spans="1:14" ht="16.5" customHeight="1" x14ac:dyDescent="0.25">
      <c r="A211" s="74">
        <v>43627</v>
      </c>
      <c r="B211" s="289">
        <v>0.35416666666666669</v>
      </c>
      <c r="C211" s="289">
        <v>0.60416666666666663</v>
      </c>
      <c r="D211" s="198">
        <f t="shared" si="23"/>
        <v>6</v>
      </c>
      <c r="E211" s="290">
        <v>0</v>
      </c>
      <c r="F211" s="290">
        <v>30</v>
      </c>
      <c r="G211" s="290">
        <v>30</v>
      </c>
      <c r="H211" s="290">
        <v>0</v>
      </c>
      <c r="I211" s="372">
        <f t="shared" si="25"/>
        <v>300</v>
      </c>
      <c r="J211" s="292"/>
      <c r="K211" s="76">
        <f t="shared" si="24"/>
        <v>1</v>
      </c>
      <c r="L211" s="77">
        <f t="shared" si="26"/>
        <v>5</v>
      </c>
      <c r="M211" s="293"/>
      <c r="N211" s="78"/>
    </row>
    <row r="212" spans="1:14" ht="16.5" customHeight="1" x14ac:dyDescent="0.25">
      <c r="A212" s="74">
        <v>43628</v>
      </c>
      <c r="B212" s="289">
        <v>0.35416666666666669</v>
      </c>
      <c r="C212" s="289">
        <v>0.60416666666666663</v>
      </c>
      <c r="D212" s="198">
        <f t="shared" si="23"/>
        <v>6</v>
      </c>
      <c r="E212" s="290">
        <v>0</v>
      </c>
      <c r="F212" s="290">
        <v>30</v>
      </c>
      <c r="G212" s="290">
        <v>30</v>
      </c>
      <c r="H212" s="290">
        <v>0</v>
      </c>
      <c r="I212" s="372">
        <f t="shared" si="25"/>
        <v>300</v>
      </c>
      <c r="J212" s="292"/>
      <c r="K212" s="76">
        <f t="shared" si="24"/>
        <v>1</v>
      </c>
      <c r="L212" s="77">
        <f t="shared" si="26"/>
        <v>5</v>
      </c>
      <c r="M212" s="293"/>
      <c r="N212" s="78"/>
    </row>
    <row r="213" spans="1:14" ht="16.5" customHeight="1" x14ac:dyDescent="0.25">
      <c r="A213" s="74">
        <v>43629</v>
      </c>
      <c r="B213" s="289">
        <v>0.35416666666666669</v>
      </c>
      <c r="C213" s="289">
        <v>0.60416666666666663</v>
      </c>
      <c r="D213" s="198">
        <f t="shared" si="23"/>
        <v>6</v>
      </c>
      <c r="E213" s="290">
        <v>0</v>
      </c>
      <c r="F213" s="290">
        <v>30</v>
      </c>
      <c r="G213" s="290">
        <v>30</v>
      </c>
      <c r="H213" s="290">
        <v>0</v>
      </c>
      <c r="I213" s="372">
        <f t="shared" si="25"/>
        <v>300</v>
      </c>
      <c r="J213" s="292"/>
      <c r="K213" s="76">
        <f t="shared" si="24"/>
        <v>1</v>
      </c>
      <c r="L213" s="77">
        <f t="shared" si="26"/>
        <v>5</v>
      </c>
      <c r="M213" s="293"/>
      <c r="N213" s="78"/>
    </row>
    <row r="214" spans="1:14" ht="16.5" customHeight="1" thickBot="1" x14ac:dyDescent="0.3">
      <c r="A214" s="79">
        <v>43630</v>
      </c>
      <c r="B214" s="294">
        <v>0.35416666666666669</v>
      </c>
      <c r="C214" s="294">
        <v>0.60416666666666663</v>
      </c>
      <c r="D214" s="80">
        <f t="shared" si="23"/>
        <v>6</v>
      </c>
      <c r="E214" s="295">
        <v>0</v>
      </c>
      <c r="F214" s="295">
        <v>30</v>
      </c>
      <c r="G214" s="295">
        <v>30</v>
      </c>
      <c r="H214" s="295">
        <v>0</v>
      </c>
      <c r="I214" s="305">
        <f t="shared" si="25"/>
        <v>300</v>
      </c>
      <c r="J214" s="297"/>
      <c r="K214" s="81">
        <f t="shared" si="24"/>
        <v>1</v>
      </c>
      <c r="L214" s="82">
        <f t="shared" si="26"/>
        <v>5</v>
      </c>
      <c r="M214" s="298"/>
      <c r="N214" s="83"/>
    </row>
    <row r="215" spans="1:14" ht="16.5" customHeight="1" x14ac:dyDescent="0.25">
      <c r="A215" s="84">
        <v>43633</v>
      </c>
      <c r="B215" s="307">
        <v>0.35416666666666669</v>
      </c>
      <c r="C215" s="307">
        <v>0.60416666666666663</v>
      </c>
      <c r="D215" s="197">
        <f t="shared" si="23"/>
        <v>6</v>
      </c>
      <c r="E215" s="310">
        <v>0</v>
      </c>
      <c r="F215" s="310">
        <v>30</v>
      </c>
      <c r="G215" s="310">
        <v>30</v>
      </c>
      <c r="H215" s="310">
        <v>0</v>
      </c>
      <c r="I215" s="371">
        <f t="shared" si="25"/>
        <v>300</v>
      </c>
      <c r="J215" s="312"/>
      <c r="K215" s="85">
        <f t="shared" si="24"/>
        <v>1</v>
      </c>
      <c r="L215" s="86">
        <f t="shared" si="26"/>
        <v>5</v>
      </c>
      <c r="M215" s="313"/>
      <c r="N215" s="87"/>
    </row>
    <row r="216" spans="1:14" ht="16.5" customHeight="1" x14ac:dyDescent="0.25">
      <c r="A216" s="74">
        <v>43634</v>
      </c>
      <c r="B216" s="289">
        <v>0.35416666666666669</v>
      </c>
      <c r="C216" s="289">
        <v>0.60416666666666663</v>
      </c>
      <c r="D216" s="198">
        <f t="shared" si="23"/>
        <v>6</v>
      </c>
      <c r="E216" s="290">
        <v>0</v>
      </c>
      <c r="F216" s="290">
        <v>30</v>
      </c>
      <c r="G216" s="290">
        <v>30</v>
      </c>
      <c r="H216" s="290">
        <v>0</v>
      </c>
      <c r="I216" s="372">
        <f t="shared" si="25"/>
        <v>300</v>
      </c>
      <c r="J216" s="292" t="s">
        <v>9</v>
      </c>
      <c r="K216" s="76">
        <f t="shared" si="24"/>
        <v>1</v>
      </c>
      <c r="L216" s="77">
        <f t="shared" si="26"/>
        <v>5</v>
      </c>
      <c r="M216" s="293"/>
      <c r="N216" s="78"/>
    </row>
    <row r="217" spans="1:14" ht="16.5" customHeight="1" x14ac:dyDescent="0.25">
      <c r="A217" s="74">
        <v>43635</v>
      </c>
      <c r="B217" s="289">
        <v>0.35416666666666669</v>
      </c>
      <c r="C217" s="289">
        <v>0.60416666666666663</v>
      </c>
      <c r="D217" s="198">
        <f t="shared" si="23"/>
        <v>6</v>
      </c>
      <c r="E217" s="290">
        <v>0</v>
      </c>
      <c r="F217" s="290">
        <v>30</v>
      </c>
      <c r="G217" s="290">
        <v>30</v>
      </c>
      <c r="H217" s="290">
        <v>0</v>
      </c>
      <c r="I217" s="372">
        <f t="shared" si="25"/>
        <v>300</v>
      </c>
      <c r="J217" s="292" t="s">
        <v>9</v>
      </c>
      <c r="K217" s="76">
        <f t="shared" si="24"/>
        <v>1</v>
      </c>
      <c r="L217" s="77">
        <f t="shared" si="26"/>
        <v>5</v>
      </c>
      <c r="M217" s="293"/>
      <c r="N217" s="78"/>
    </row>
    <row r="218" spans="1:14" ht="16.5" customHeight="1" x14ac:dyDescent="0.25">
      <c r="A218" s="74">
        <v>43636</v>
      </c>
      <c r="B218" s="289">
        <v>0.35416666666666669</v>
      </c>
      <c r="C218" s="289">
        <v>0.60416666666666663</v>
      </c>
      <c r="D218" s="198">
        <f t="shared" si="23"/>
        <v>6</v>
      </c>
      <c r="E218" s="290">
        <v>0</v>
      </c>
      <c r="F218" s="290">
        <v>30</v>
      </c>
      <c r="G218" s="290">
        <v>30</v>
      </c>
      <c r="H218" s="290">
        <v>0</v>
      </c>
      <c r="I218" s="372">
        <f t="shared" si="25"/>
        <v>300</v>
      </c>
      <c r="J218" s="292" t="s">
        <v>9</v>
      </c>
      <c r="K218" s="76">
        <f t="shared" si="24"/>
        <v>1</v>
      </c>
      <c r="L218" s="77">
        <f t="shared" si="26"/>
        <v>5</v>
      </c>
      <c r="M218" s="293"/>
      <c r="N218" s="78"/>
    </row>
    <row r="219" spans="1:14" ht="16.5" customHeight="1" thickBot="1" x14ac:dyDescent="0.3">
      <c r="A219" s="79">
        <v>43637</v>
      </c>
      <c r="B219" s="294">
        <v>0.35416666666666669</v>
      </c>
      <c r="C219" s="294">
        <v>0.60416666666666663</v>
      </c>
      <c r="D219" s="80">
        <f t="shared" si="23"/>
        <v>6</v>
      </c>
      <c r="E219" s="295">
        <v>0</v>
      </c>
      <c r="F219" s="295">
        <v>30</v>
      </c>
      <c r="G219" s="295">
        <v>30</v>
      </c>
      <c r="H219" s="295">
        <v>0</v>
      </c>
      <c r="I219" s="305">
        <f t="shared" si="25"/>
        <v>300</v>
      </c>
      <c r="J219" s="297" t="s">
        <v>9</v>
      </c>
      <c r="K219" s="81">
        <f t="shared" si="24"/>
        <v>1</v>
      </c>
      <c r="L219" s="82">
        <f t="shared" si="26"/>
        <v>5</v>
      </c>
      <c r="M219" s="298"/>
      <c r="N219" s="83"/>
    </row>
    <row r="220" spans="1:14" ht="16.5" customHeight="1" x14ac:dyDescent="0.25">
      <c r="A220" s="88">
        <v>43640</v>
      </c>
      <c r="B220" s="289">
        <v>0.35416666666666669</v>
      </c>
      <c r="C220" s="307">
        <v>0.5</v>
      </c>
      <c r="D220" s="197">
        <f t="shared" ref="D220" si="27">MAX((INT((C220-B220)*1440)/60),0)</f>
        <v>3.5</v>
      </c>
      <c r="E220" s="290">
        <v>0</v>
      </c>
      <c r="F220" s="290">
        <v>0</v>
      </c>
      <c r="G220" s="290">
        <v>30</v>
      </c>
      <c r="H220" s="290">
        <v>0</v>
      </c>
      <c r="I220" s="371">
        <f t="shared" si="25"/>
        <v>180</v>
      </c>
      <c r="J220" s="292" t="s">
        <v>9</v>
      </c>
      <c r="K220" s="93">
        <f t="shared" si="24"/>
        <v>1</v>
      </c>
      <c r="L220" s="94">
        <f t="shared" si="26"/>
        <v>3</v>
      </c>
      <c r="M220" s="293"/>
      <c r="N220" s="95"/>
    </row>
    <row r="221" spans="1:14" ht="16.5" customHeight="1" x14ac:dyDescent="0.25">
      <c r="A221" s="74">
        <v>43641</v>
      </c>
      <c r="B221" s="289">
        <v>0.35416666666666669</v>
      </c>
      <c r="C221" s="289">
        <v>0.5</v>
      </c>
      <c r="D221" s="198">
        <f t="shared" ref="D221:D222" si="28">MAX((INT((C221-B221)*1440)/60),0)</f>
        <v>3.5</v>
      </c>
      <c r="E221" s="290">
        <v>0</v>
      </c>
      <c r="F221" s="290">
        <v>0</v>
      </c>
      <c r="G221" s="290">
        <v>30</v>
      </c>
      <c r="H221" s="290">
        <v>0</v>
      </c>
      <c r="I221" s="372">
        <f t="shared" si="25"/>
        <v>180</v>
      </c>
      <c r="J221" s="292" t="s">
        <v>9</v>
      </c>
      <c r="K221" s="76">
        <f t="shared" si="24"/>
        <v>1</v>
      </c>
      <c r="L221" s="77">
        <f t="shared" si="26"/>
        <v>3</v>
      </c>
      <c r="M221" s="293"/>
      <c r="N221" s="78"/>
    </row>
    <row r="222" spans="1:14" ht="16.5" customHeight="1" x14ac:dyDescent="0.25">
      <c r="A222" s="74">
        <v>43642</v>
      </c>
      <c r="B222" s="289"/>
      <c r="C222" s="289"/>
      <c r="D222" s="198">
        <f t="shared" si="28"/>
        <v>0</v>
      </c>
      <c r="E222" s="290">
        <v>0</v>
      </c>
      <c r="F222" s="290">
        <v>0</v>
      </c>
      <c r="G222" s="290">
        <v>30</v>
      </c>
      <c r="H222" s="290">
        <v>0</v>
      </c>
      <c r="I222" s="372">
        <f t="shared" si="25"/>
        <v>0</v>
      </c>
      <c r="J222" s="292" t="s">
        <v>19</v>
      </c>
      <c r="K222" s="76">
        <f t="shared" si="24"/>
        <v>0</v>
      </c>
      <c r="L222" s="77">
        <f t="shared" si="26"/>
        <v>0</v>
      </c>
      <c r="M222" s="293"/>
      <c r="N222" s="78"/>
    </row>
    <row r="223" spans="1:14" s="205" customFormat="1" ht="16.5" customHeight="1" x14ac:dyDescent="0.25">
      <c r="A223" s="74">
        <v>43643</v>
      </c>
      <c r="B223" s="89" t="s">
        <v>28</v>
      </c>
      <c r="C223" s="90"/>
      <c r="D223" s="204"/>
      <c r="E223" s="225"/>
      <c r="F223" s="225"/>
      <c r="G223" s="225"/>
      <c r="H223" s="225"/>
      <c r="I223" s="92"/>
      <c r="J223" s="212"/>
      <c r="K223" s="76">
        <f t="shared" si="24"/>
        <v>0</v>
      </c>
      <c r="L223" s="77">
        <v>0</v>
      </c>
      <c r="M223" s="225"/>
      <c r="N223" s="78" t="s">
        <v>26</v>
      </c>
    </row>
    <row r="224" spans="1:14" s="205" customFormat="1" ht="16.5" customHeight="1" x14ac:dyDescent="0.25">
      <c r="A224" s="74">
        <v>43644</v>
      </c>
      <c r="B224" s="89" t="s">
        <v>28</v>
      </c>
      <c r="C224" s="90"/>
      <c r="D224" s="204"/>
      <c r="E224" s="225"/>
      <c r="F224" s="225"/>
      <c r="G224" s="225"/>
      <c r="H224" s="225"/>
      <c r="I224" s="92"/>
      <c r="J224" s="212"/>
      <c r="K224" s="76">
        <f t="shared" si="24"/>
        <v>0</v>
      </c>
      <c r="L224" s="77">
        <v>0</v>
      </c>
      <c r="M224" s="225"/>
      <c r="N224" s="78"/>
    </row>
    <row r="226" spans="1:12" ht="16.5" customHeight="1" x14ac:dyDescent="0.25">
      <c r="A226" s="4"/>
      <c r="C226" s="1"/>
      <c r="D226" s="202"/>
      <c r="E226" s="200"/>
      <c r="F226" s="200"/>
      <c r="G226" s="200"/>
      <c r="H226" s="200"/>
      <c r="I226" s="2"/>
    </row>
    <row r="227" spans="1:12" ht="16.5" customHeight="1" x14ac:dyDescent="0.25">
      <c r="A227" s="4"/>
      <c r="I227" s="6"/>
      <c r="L227" s="7"/>
    </row>
    <row r="228" spans="1:12" ht="16.5" customHeight="1" x14ac:dyDescent="0.25">
      <c r="A228" s="4"/>
    </row>
  </sheetData>
  <sheetProtection algorithmName="SHA-512" hashValue="UphnAgo12hML6mZu2J6k0TYZ8vrCZ1vI/rNu2KZTQPgv28gVenH+gd1NftrbCEVNZUHOUs4xnPZB2pjDB4oZzA==" saltValue="P+OL556pFEunSkWyhVZ28w==" spinCount="100000" sheet="1" objects="1" scenarios="1" selectLockedCells="1"/>
  <conditionalFormatting sqref="K6">
    <cfRule type="cellIs" dxfId="23" priority="5" operator="lessThan">
      <formula>180</formula>
    </cfRule>
    <cfRule type="cellIs" dxfId="22" priority="6" operator="greaterThanOrEqual">
      <formula>180</formula>
    </cfRule>
  </conditionalFormatting>
  <conditionalFormatting sqref="L6">
    <cfRule type="cellIs" dxfId="21" priority="3" operator="lessThan">
      <formula>$D$6</formula>
    </cfRule>
    <cfRule type="cellIs" dxfId="20" priority="4" operator="greaterThanOrEqual">
      <formula>$D$6</formula>
    </cfRule>
  </conditionalFormatting>
  <conditionalFormatting sqref="M6">
    <cfRule type="cellIs" dxfId="19" priority="1" operator="greaterThan">
      <formula>$G$6</formula>
    </cfRule>
    <cfRule type="cellIs" dxfId="18" priority="2" operator="lessThanOrEqual">
      <formula>$G$6</formula>
    </cfRule>
  </conditionalFormatting>
  <dataValidations disablePrompts="1" count="1">
    <dataValidation type="list" allowBlank="1" showInputMessage="1" showErrorMessage="1" errorTitle="Incorrect Grade" error="Please use the drop-down arrow to enter either K-6, 7-12, or Half-K.  " sqref="B6" xr:uid="{00000000-0002-0000-0700-000000000000}">
      <formula1>"K-6,7-12,Half-K"</formula1>
    </dataValidation>
  </dataValidations>
  <pageMargins left="0.7" right="0.7" top="0.75" bottom="0.75" header="0.3" footer="0.3"/>
  <pageSetup scale="74" fitToHeight="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28"/>
  <sheetViews>
    <sheetView zoomScale="85" zoomScaleNormal="85" workbookViewId="0">
      <pane ySplit="8" topLeftCell="A9" activePane="bottomLeft" state="frozen"/>
      <selection pane="bottomLeft" activeCell="A9" sqref="A9"/>
    </sheetView>
  </sheetViews>
  <sheetFormatPr defaultRowHeight="16.5" customHeight="1" x14ac:dyDescent="0.25"/>
  <cols>
    <col min="1" max="1" width="16.85546875" style="8" customWidth="1"/>
    <col min="2" max="2" width="11.85546875" style="4" customWidth="1"/>
    <col min="3" max="3" width="14.85546875" style="4" customWidth="1"/>
    <col min="4" max="4" width="11" style="203" customWidth="1"/>
    <col min="5" max="5" width="10.7109375" style="201" customWidth="1"/>
    <col min="6" max="6" width="8" style="201" customWidth="1"/>
    <col min="7" max="7" width="7.5703125" style="201" customWidth="1"/>
    <col min="8" max="8" width="9.42578125" style="201" customWidth="1"/>
    <col min="9" max="9" width="12" style="5" customWidth="1"/>
    <col min="10" max="10" width="28.85546875" style="3" customWidth="1"/>
    <col min="11" max="11" width="9.5703125" customWidth="1"/>
    <col min="12" max="12" width="11.42578125" customWidth="1"/>
    <col min="13" max="13" width="15" customWidth="1"/>
    <col min="14" max="14" width="66.42578125" style="11" bestFit="1" customWidth="1"/>
  </cols>
  <sheetData>
    <row r="1" spans="1:15" ht="31.7" customHeight="1" thickBot="1" x14ac:dyDescent="0.4">
      <c r="A1" s="379" t="s">
        <v>55</v>
      </c>
      <c r="B1" s="380"/>
      <c r="C1" s="380"/>
      <c r="D1" s="380"/>
      <c r="E1" s="380"/>
      <c r="F1" s="380"/>
      <c r="G1" s="380"/>
      <c r="H1" s="380"/>
      <c r="I1" s="380"/>
      <c r="J1" s="380"/>
      <c r="K1" s="380"/>
      <c r="L1" s="380"/>
      <c r="M1" s="380"/>
      <c r="N1" s="381"/>
    </row>
    <row r="2" spans="1:15" ht="15" x14ac:dyDescent="0.25">
      <c r="A2" s="12"/>
      <c r="B2" s="273"/>
      <c r="C2" s="273"/>
      <c r="D2" s="274"/>
      <c r="E2" s="275"/>
      <c r="F2" s="275"/>
      <c r="G2" s="275"/>
      <c r="H2" s="275"/>
      <c r="I2" s="13"/>
      <c r="J2" s="13"/>
      <c r="K2" s="14"/>
      <c r="L2" s="14"/>
      <c r="M2" s="14"/>
      <c r="N2" s="15"/>
    </row>
    <row r="3" spans="1:15" ht="15" x14ac:dyDescent="0.25">
      <c r="A3" s="16" t="s">
        <v>30</v>
      </c>
      <c r="B3" s="373" t="s">
        <v>34</v>
      </c>
      <c r="C3" s="374"/>
      <c r="D3" s="374"/>
      <c r="E3" s="374"/>
      <c r="F3" s="374"/>
      <c r="G3" s="375"/>
      <c r="H3" s="275"/>
      <c r="I3" s="13"/>
      <c r="J3" s="13"/>
      <c r="K3" s="14"/>
      <c r="L3" s="14"/>
      <c r="M3" s="14"/>
      <c r="N3" s="15"/>
    </row>
    <row r="4" spans="1:15" ht="15" x14ac:dyDescent="0.25">
      <c r="A4" s="16" t="s">
        <v>29</v>
      </c>
      <c r="B4" s="373" t="s">
        <v>35</v>
      </c>
      <c r="C4" s="374"/>
      <c r="D4" s="374"/>
      <c r="E4" s="374"/>
      <c r="F4" s="374"/>
      <c r="G4" s="375"/>
      <c r="H4" s="275"/>
      <c r="I4" s="13"/>
      <c r="J4" s="13"/>
      <c r="K4" s="14" t="s">
        <v>20</v>
      </c>
      <c r="L4" s="14" t="s">
        <v>21</v>
      </c>
      <c r="M4" s="14" t="s">
        <v>38</v>
      </c>
      <c r="N4" s="15"/>
    </row>
    <row r="5" spans="1:15" ht="15.75" thickBot="1" x14ac:dyDescent="0.3">
      <c r="A5" s="16" t="s">
        <v>31</v>
      </c>
      <c r="B5" s="373" t="s">
        <v>36</v>
      </c>
      <c r="C5" s="374"/>
      <c r="D5" s="376"/>
      <c r="E5" s="374"/>
      <c r="F5" s="374"/>
      <c r="G5" s="375"/>
      <c r="H5" s="275"/>
      <c r="I5" s="13"/>
      <c r="J5" s="13"/>
      <c r="K5" s="14"/>
      <c r="L5" s="14"/>
      <c r="M5" s="14"/>
      <c r="N5" s="15"/>
    </row>
    <row r="6" spans="1:15" ht="30.75" thickBot="1" x14ac:dyDescent="0.3">
      <c r="A6" s="17" t="s">
        <v>32</v>
      </c>
      <c r="B6" s="276" t="s">
        <v>24</v>
      </c>
      <c r="C6" s="277" t="s">
        <v>23</v>
      </c>
      <c r="D6" s="18">
        <f>IF(B6="K-6",900,IF(B6="7-12",990,IF(B6="Half-K",450,"Please use the dropdown box to enter K-6, 7-12, or Half-K")))</f>
        <v>990</v>
      </c>
      <c r="E6" s="278" t="s">
        <v>39</v>
      </c>
      <c r="F6" s="279"/>
      <c r="G6" s="18">
        <f>MAX(MODE(D9:D222)*4,IF(B6="K-6",20,IF(B6="7-12",22,IF(B6="Half-K",10,"Please use the dropdown box to enter K-6, 7-12, or Half-K"))))</f>
        <v>24</v>
      </c>
      <c r="H6" s="275"/>
      <c r="I6" s="13"/>
      <c r="J6" s="13"/>
      <c r="K6" s="280">
        <f>SUM(K10:K224)</f>
        <v>182</v>
      </c>
      <c r="L6" s="19">
        <f>SUM(L9:L224)+SUM(M9:M224)</f>
        <v>943.19999999999754</v>
      </c>
      <c r="M6" s="20">
        <f>SUM(M9:M224)</f>
        <v>22</v>
      </c>
      <c r="N6" s="199" t="s">
        <v>33</v>
      </c>
    </row>
    <row r="7" spans="1:15" ht="15" x14ac:dyDescent="0.25">
      <c r="A7" s="21" t="s">
        <v>17</v>
      </c>
      <c r="B7" s="281" t="s">
        <v>16</v>
      </c>
      <c r="C7" s="281" t="s">
        <v>16</v>
      </c>
      <c r="D7" s="282" t="s">
        <v>17</v>
      </c>
      <c r="E7" s="283" t="s">
        <v>16</v>
      </c>
      <c r="F7" s="283" t="s">
        <v>16</v>
      </c>
      <c r="G7" s="283" t="s">
        <v>16</v>
      </c>
      <c r="H7" s="283" t="s">
        <v>16</v>
      </c>
      <c r="I7" s="21" t="s">
        <v>17</v>
      </c>
      <c r="J7" s="22" t="s">
        <v>16</v>
      </c>
      <c r="K7" s="21" t="s">
        <v>17</v>
      </c>
      <c r="L7" s="21" t="s">
        <v>17</v>
      </c>
      <c r="M7" s="22" t="s">
        <v>16</v>
      </c>
      <c r="N7" s="15"/>
    </row>
    <row r="8" spans="1:15" ht="60.75" thickBot="1" x14ac:dyDescent="0.3">
      <c r="A8" s="23" t="s">
        <v>0</v>
      </c>
      <c r="B8" s="24" t="s">
        <v>1</v>
      </c>
      <c r="C8" s="24" t="s">
        <v>2</v>
      </c>
      <c r="D8" s="284" t="s">
        <v>3</v>
      </c>
      <c r="E8" s="221" t="s">
        <v>14</v>
      </c>
      <c r="F8" s="221" t="s">
        <v>11</v>
      </c>
      <c r="G8" s="221" t="s">
        <v>15</v>
      </c>
      <c r="H8" s="221" t="s">
        <v>61</v>
      </c>
      <c r="I8" s="25" t="s">
        <v>4</v>
      </c>
      <c r="J8" s="24" t="s">
        <v>5</v>
      </c>
      <c r="K8" s="285" t="s">
        <v>6</v>
      </c>
      <c r="L8" s="25" t="s">
        <v>7</v>
      </c>
      <c r="M8" s="24" t="s">
        <v>18</v>
      </c>
      <c r="N8" s="26" t="s">
        <v>22</v>
      </c>
    </row>
    <row r="9" spans="1:15" ht="30.75" thickBot="1" x14ac:dyDescent="0.3">
      <c r="A9" s="27" t="s">
        <v>48</v>
      </c>
      <c r="B9" s="28"/>
      <c r="C9" s="29"/>
      <c r="D9" s="208"/>
      <c r="E9" s="222"/>
      <c r="F9" s="222"/>
      <c r="G9" s="222"/>
      <c r="H9" s="222"/>
      <c r="I9" s="30"/>
      <c r="J9" s="209" t="s">
        <v>25</v>
      </c>
      <c r="K9" s="31">
        <f>IF(I9+M9&gt;0,1,0)</f>
        <v>0</v>
      </c>
      <c r="L9" s="286" t="s">
        <v>12</v>
      </c>
      <c r="M9" s="287"/>
      <c r="N9" s="33" t="s">
        <v>37</v>
      </c>
      <c r="O9" s="9"/>
    </row>
    <row r="10" spans="1:15" s="205" customFormat="1" ht="16.5" customHeight="1" x14ac:dyDescent="0.25">
      <c r="A10" s="34">
        <v>43346</v>
      </c>
      <c r="B10" s="35" t="s">
        <v>10</v>
      </c>
      <c r="C10" s="36"/>
      <c r="D10" s="206"/>
      <c r="E10" s="223"/>
      <c r="F10" s="223"/>
      <c r="G10" s="223"/>
      <c r="H10" s="223"/>
      <c r="I10" s="37"/>
      <c r="J10" s="210" t="s">
        <v>71</v>
      </c>
      <c r="K10" s="38">
        <f t="shared" ref="K10:K73" si="0">IF(I10+M10&gt;0,1,0)</f>
        <v>0</v>
      </c>
      <c r="L10" s="288">
        <f>I10/60</f>
        <v>0</v>
      </c>
      <c r="M10" s="234"/>
      <c r="N10" s="39"/>
      <c r="O10" s="207"/>
    </row>
    <row r="11" spans="1:15" ht="16.5" customHeight="1" x14ac:dyDescent="0.25">
      <c r="A11" s="40">
        <v>43347</v>
      </c>
      <c r="B11" s="289"/>
      <c r="C11" s="289"/>
      <c r="D11" s="41">
        <f>MAX((INT((C11-B11)*1440)/60),0)</f>
        <v>0</v>
      </c>
      <c r="E11" s="290"/>
      <c r="F11" s="290"/>
      <c r="G11" s="290"/>
      <c r="H11" s="290"/>
      <c r="I11" s="291">
        <f>MAX((D11*60)-H11-F11-E11-G11,0)</f>
        <v>0</v>
      </c>
      <c r="J11" s="315" t="s">
        <v>46</v>
      </c>
      <c r="K11" s="42">
        <f t="shared" si="0"/>
        <v>1</v>
      </c>
      <c r="L11" s="288">
        <f t="shared" ref="L11:L74" si="1">I11/60</f>
        <v>0</v>
      </c>
      <c r="M11" s="293">
        <v>5.5</v>
      </c>
      <c r="N11" s="44"/>
    </row>
    <row r="12" spans="1:15" ht="16.5" customHeight="1" x14ac:dyDescent="0.25">
      <c r="A12" s="40">
        <v>43348</v>
      </c>
      <c r="B12" s="289">
        <v>0.33333333333333331</v>
      </c>
      <c r="C12" s="289">
        <v>0.58333333333333337</v>
      </c>
      <c r="D12" s="41">
        <f>MAX((INT((C12-B12)*1440)/60),0)</f>
        <v>6</v>
      </c>
      <c r="E12" s="290">
        <v>0</v>
      </c>
      <c r="F12" s="290">
        <v>30</v>
      </c>
      <c r="G12" s="290">
        <v>0</v>
      </c>
      <c r="H12" s="290">
        <v>21</v>
      </c>
      <c r="I12" s="291">
        <f>MAX((D12*60)-H12-F12-E12-G12,0)</f>
        <v>309</v>
      </c>
      <c r="J12" s="377" t="s">
        <v>72</v>
      </c>
      <c r="K12" s="42">
        <f t="shared" si="0"/>
        <v>1</v>
      </c>
      <c r="L12" s="43">
        <f t="shared" si="1"/>
        <v>5.15</v>
      </c>
      <c r="M12" s="293"/>
      <c r="N12" s="44"/>
      <c r="O12" s="10"/>
    </row>
    <row r="13" spans="1:15" ht="15" x14ac:dyDescent="0.25">
      <c r="A13" s="40">
        <v>43349</v>
      </c>
      <c r="B13" s="289">
        <v>0.33333333333333331</v>
      </c>
      <c r="C13" s="289">
        <v>0.58333333333333337</v>
      </c>
      <c r="D13" s="41">
        <f>MAX((INT((C13-B13)*1440)/60),0)</f>
        <v>6</v>
      </c>
      <c r="E13" s="290">
        <v>0</v>
      </c>
      <c r="F13" s="290">
        <v>30</v>
      </c>
      <c r="G13" s="290">
        <v>0</v>
      </c>
      <c r="H13" s="290">
        <v>21</v>
      </c>
      <c r="I13" s="291">
        <f>MAX((D13*60)-H13-F13-E13-G13,0)</f>
        <v>309</v>
      </c>
      <c r="J13" s="378" t="s">
        <v>74</v>
      </c>
      <c r="K13" s="42">
        <f t="shared" si="0"/>
        <v>1</v>
      </c>
      <c r="L13" s="43">
        <f>I13/60</f>
        <v>5.15</v>
      </c>
      <c r="M13" s="293"/>
      <c r="N13" s="44"/>
      <c r="O13" s="10"/>
    </row>
    <row r="14" spans="1:15" ht="16.5" customHeight="1" thickBot="1" x14ac:dyDescent="0.3">
      <c r="A14" s="45">
        <v>43350</v>
      </c>
      <c r="B14" s="294">
        <v>0.33333333333333331</v>
      </c>
      <c r="C14" s="294">
        <v>0.58333333333333337</v>
      </c>
      <c r="D14" s="46">
        <f>MAX((INT((C14-B14)*1440)/60),0)</f>
        <v>6</v>
      </c>
      <c r="E14" s="295">
        <v>0</v>
      </c>
      <c r="F14" s="295">
        <v>30</v>
      </c>
      <c r="G14" s="295">
        <v>0</v>
      </c>
      <c r="H14" s="295">
        <v>21</v>
      </c>
      <c r="I14" s="296">
        <f>MAX((D14*60)-H14-F14-E14-G14,0)</f>
        <v>309</v>
      </c>
      <c r="J14" s="297"/>
      <c r="K14" s="47">
        <f t="shared" si="0"/>
        <v>1</v>
      </c>
      <c r="L14" s="32">
        <f t="shared" si="1"/>
        <v>5.15</v>
      </c>
      <c r="M14" s="298"/>
      <c r="N14" s="48"/>
      <c r="O14" s="10"/>
    </row>
    <row r="15" spans="1:15" ht="16.5" customHeight="1" x14ac:dyDescent="0.25">
      <c r="A15" s="49">
        <v>43353</v>
      </c>
      <c r="B15" s="299" t="s">
        <v>10</v>
      </c>
      <c r="C15" s="299"/>
      <c r="D15" s="299"/>
      <c r="E15" s="299"/>
      <c r="F15" s="299"/>
      <c r="G15" s="299"/>
      <c r="H15" s="299"/>
      <c r="I15" s="299"/>
      <c r="J15" s="292" t="s">
        <v>63</v>
      </c>
      <c r="K15" s="300">
        <f t="shared" si="0"/>
        <v>0</v>
      </c>
      <c r="L15" s="301">
        <f t="shared" si="1"/>
        <v>0</v>
      </c>
      <c r="M15" s="293"/>
      <c r="N15" s="52"/>
    </row>
    <row r="16" spans="1:15" ht="16.5" customHeight="1" x14ac:dyDescent="0.25">
      <c r="A16" s="40">
        <v>43354</v>
      </c>
      <c r="B16" s="289">
        <v>0.33333333333333331</v>
      </c>
      <c r="C16" s="289">
        <v>0.58333333333333337</v>
      </c>
      <c r="D16" s="41">
        <f t="shared" ref="D16:D21" si="2">MAX((INT((C16-B16)*1440)/60),0)</f>
        <v>6</v>
      </c>
      <c r="E16" s="290">
        <v>0</v>
      </c>
      <c r="F16" s="290">
        <v>30</v>
      </c>
      <c r="G16" s="290">
        <v>0</v>
      </c>
      <c r="H16" s="290">
        <v>21</v>
      </c>
      <c r="I16" s="291">
        <f t="shared" ref="I16:I21" si="3">MAX((D16*60)-H16-F16-E16-G16,0)</f>
        <v>309</v>
      </c>
      <c r="J16" s="292"/>
      <c r="K16" s="42">
        <f t="shared" si="0"/>
        <v>1</v>
      </c>
      <c r="L16" s="43">
        <f t="shared" si="1"/>
        <v>5.15</v>
      </c>
      <c r="M16" s="293"/>
      <c r="N16" s="44"/>
    </row>
    <row r="17" spans="1:14" ht="16.5" customHeight="1" x14ac:dyDescent="0.25">
      <c r="A17" s="40">
        <v>43355</v>
      </c>
      <c r="B17" s="289">
        <v>0.33333333333333331</v>
      </c>
      <c r="C17" s="289">
        <v>0.58333333333333337</v>
      </c>
      <c r="D17" s="41">
        <f t="shared" si="2"/>
        <v>6</v>
      </c>
      <c r="E17" s="290">
        <v>0</v>
      </c>
      <c r="F17" s="290">
        <v>30</v>
      </c>
      <c r="G17" s="290">
        <v>0</v>
      </c>
      <c r="H17" s="290">
        <v>21</v>
      </c>
      <c r="I17" s="291">
        <f t="shared" si="3"/>
        <v>309</v>
      </c>
      <c r="J17" s="292"/>
      <c r="K17" s="42">
        <f t="shared" si="0"/>
        <v>1</v>
      </c>
      <c r="L17" s="43">
        <f t="shared" si="1"/>
        <v>5.15</v>
      </c>
      <c r="M17" s="293"/>
      <c r="N17" s="44"/>
    </row>
    <row r="18" spans="1:14" ht="16.5" customHeight="1" x14ac:dyDescent="0.25">
      <c r="A18" s="40">
        <v>43356</v>
      </c>
      <c r="B18" s="289">
        <v>0.33333333333333331</v>
      </c>
      <c r="C18" s="289">
        <v>0.58333333333333337</v>
      </c>
      <c r="D18" s="41">
        <f t="shared" si="2"/>
        <v>6</v>
      </c>
      <c r="E18" s="290">
        <v>0</v>
      </c>
      <c r="F18" s="290">
        <v>30</v>
      </c>
      <c r="G18" s="290">
        <v>0</v>
      </c>
      <c r="H18" s="290">
        <v>21</v>
      </c>
      <c r="I18" s="291">
        <f t="shared" si="3"/>
        <v>309</v>
      </c>
      <c r="J18" s="292"/>
      <c r="K18" s="42">
        <f t="shared" si="0"/>
        <v>1</v>
      </c>
      <c r="L18" s="43">
        <f t="shared" si="1"/>
        <v>5.15</v>
      </c>
      <c r="M18" s="293"/>
      <c r="N18" s="44"/>
    </row>
    <row r="19" spans="1:14" ht="16.5" customHeight="1" thickBot="1" x14ac:dyDescent="0.3">
      <c r="A19" s="45">
        <v>43357</v>
      </c>
      <c r="B19" s="294">
        <v>0.33333333333333331</v>
      </c>
      <c r="C19" s="294">
        <v>0.58333333333333337</v>
      </c>
      <c r="D19" s="46">
        <f t="shared" si="2"/>
        <v>6</v>
      </c>
      <c r="E19" s="295">
        <v>0</v>
      </c>
      <c r="F19" s="295">
        <v>30</v>
      </c>
      <c r="G19" s="295">
        <v>0</v>
      </c>
      <c r="H19" s="295">
        <v>21</v>
      </c>
      <c r="I19" s="296">
        <f t="shared" si="3"/>
        <v>309</v>
      </c>
      <c r="J19" s="297"/>
      <c r="K19" s="47">
        <f t="shared" si="0"/>
        <v>1</v>
      </c>
      <c r="L19" s="32">
        <f t="shared" si="1"/>
        <v>5.15</v>
      </c>
      <c r="M19" s="298"/>
      <c r="N19" s="48"/>
    </row>
    <row r="20" spans="1:14" ht="16.5" customHeight="1" x14ac:dyDescent="0.25">
      <c r="A20" s="49">
        <v>43360</v>
      </c>
      <c r="B20" s="289">
        <v>0.33333333333333331</v>
      </c>
      <c r="C20" s="289">
        <v>0.58333333333333337</v>
      </c>
      <c r="D20" s="41">
        <f t="shared" si="2"/>
        <v>6</v>
      </c>
      <c r="E20" s="290">
        <v>0</v>
      </c>
      <c r="F20" s="290">
        <v>30</v>
      </c>
      <c r="G20" s="290">
        <v>0</v>
      </c>
      <c r="H20" s="290">
        <v>21</v>
      </c>
      <c r="I20" s="291">
        <f t="shared" si="3"/>
        <v>309</v>
      </c>
      <c r="J20" s="292"/>
      <c r="K20" s="50">
        <f t="shared" si="0"/>
        <v>1</v>
      </c>
      <c r="L20" s="51">
        <f t="shared" si="1"/>
        <v>5.15</v>
      </c>
      <c r="M20" s="293"/>
      <c r="N20" s="52"/>
    </row>
    <row r="21" spans="1:14" ht="16.5" customHeight="1" x14ac:dyDescent="0.25">
      <c r="A21" s="40">
        <v>43361</v>
      </c>
      <c r="B21" s="289">
        <v>0.33333333333333331</v>
      </c>
      <c r="C21" s="289">
        <v>0.58333333333333337</v>
      </c>
      <c r="D21" s="41">
        <f t="shared" si="2"/>
        <v>6</v>
      </c>
      <c r="E21" s="290">
        <v>0</v>
      </c>
      <c r="F21" s="290">
        <v>30</v>
      </c>
      <c r="G21" s="290">
        <v>0</v>
      </c>
      <c r="H21" s="290">
        <v>21</v>
      </c>
      <c r="I21" s="291">
        <f t="shared" si="3"/>
        <v>309</v>
      </c>
      <c r="J21" s="292"/>
      <c r="K21" s="42">
        <f t="shared" si="0"/>
        <v>1</v>
      </c>
      <c r="L21" s="43">
        <f t="shared" si="1"/>
        <v>5.15</v>
      </c>
      <c r="M21" s="293"/>
      <c r="N21" s="44"/>
    </row>
    <row r="22" spans="1:14" ht="16.5" customHeight="1" x14ac:dyDescent="0.25">
      <c r="A22" s="40">
        <v>43362</v>
      </c>
      <c r="B22" s="299" t="s">
        <v>10</v>
      </c>
      <c r="C22" s="299"/>
      <c r="D22" s="299"/>
      <c r="E22" s="299"/>
      <c r="F22" s="299"/>
      <c r="G22" s="299"/>
      <c r="H22" s="299"/>
      <c r="I22" s="299"/>
      <c r="J22" s="292" t="s">
        <v>64</v>
      </c>
      <c r="K22" s="42">
        <f t="shared" si="0"/>
        <v>0</v>
      </c>
      <c r="L22" s="43">
        <f t="shared" si="1"/>
        <v>0</v>
      </c>
      <c r="M22" s="293"/>
      <c r="N22" s="44"/>
    </row>
    <row r="23" spans="1:14" ht="16.5" customHeight="1" x14ac:dyDescent="0.25">
      <c r="A23" s="40">
        <v>43363</v>
      </c>
      <c r="B23" s="289">
        <v>0.33333333333333331</v>
      </c>
      <c r="C23" s="289">
        <v>0.58333333333333337</v>
      </c>
      <c r="D23" s="41">
        <f>MAX((INT((C23-B23)*1440)/60),0)</f>
        <v>6</v>
      </c>
      <c r="E23" s="290">
        <v>0</v>
      </c>
      <c r="F23" s="290">
        <v>30</v>
      </c>
      <c r="G23" s="290">
        <v>0</v>
      </c>
      <c r="H23" s="290">
        <v>21</v>
      </c>
      <c r="I23" s="291">
        <f>MAX((D23*60)-H23-F23-E23-G23,0)</f>
        <v>309</v>
      </c>
      <c r="J23" s="292"/>
      <c r="K23" s="42">
        <f t="shared" si="0"/>
        <v>1</v>
      </c>
      <c r="L23" s="43">
        <f t="shared" si="1"/>
        <v>5.15</v>
      </c>
      <c r="M23" s="293"/>
      <c r="N23" s="44"/>
    </row>
    <row r="24" spans="1:14" ht="16.5" customHeight="1" thickBot="1" x14ac:dyDescent="0.3">
      <c r="A24" s="45">
        <v>43364</v>
      </c>
      <c r="B24" s="294">
        <v>0.33333333333333331</v>
      </c>
      <c r="C24" s="294">
        <v>0.58333333333333337</v>
      </c>
      <c r="D24" s="46">
        <f>MAX((INT((C24-B24)*1440)/60),0)</f>
        <v>6</v>
      </c>
      <c r="E24" s="295">
        <v>0</v>
      </c>
      <c r="F24" s="295">
        <v>30</v>
      </c>
      <c r="G24" s="295">
        <v>0</v>
      </c>
      <c r="H24" s="295">
        <v>21</v>
      </c>
      <c r="I24" s="296">
        <f>MAX((D24*60)-H24-F24-E24-G24,0)</f>
        <v>309</v>
      </c>
      <c r="J24" s="297"/>
      <c r="K24" s="47">
        <f t="shared" si="0"/>
        <v>1</v>
      </c>
      <c r="L24" s="32">
        <f t="shared" si="1"/>
        <v>5.15</v>
      </c>
      <c r="M24" s="298"/>
      <c r="N24" s="48"/>
    </row>
    <row r="25" spans="1:14" ht="16.5" customHeight="1" x14ac:dyDescent="0.25">
      <c r="A25" s="49">
        <v>43367</v>
      </c>
      <c r="B25" s="289">
        <v>0.33333333333333331</v>
      </c>
      <c r="C25" s="289">
        <v>0.58333333333333337</v>
      </c>
      <c r="D25" s="41">
        <f t="shared" ref="D25:D66" si="4">MAX((INT((C25-B25)*1440)/60),0)</f>
        <v>6</v>
      </c>
      <c r="E25" s="290">
        <v>0</v>
      </c>
      <c r="F25" s="290">
        <v>30</v>
      </c>
      <c r="G25" s="290">
        <v>0</v>
      </c>
      <c r="H25" s="290">
        <v>21</v>
      </c>
      <c r="I25" s="291">
        <f t="shared" ref="I25:I66" si="5">MAX((D25*60)-H25-F25-E25-G25,0)</f>
        <v>309</v>
      </c>
      <c r="J25" s="292"/>
      <c r="K25" s="50">
        <f t="shared" si="0"/>
        <v>1</v>
      </c>
      <c r="L25" s="51">
        <f t="shared" si="1"/>
        <v>5.15</v>
      </c>
      <c r="M25" s="293"/>
      <c r="N25" s="52"/>
    </row>
    <row r="26" spans="1:14" ht="16.5" customHeight="1" x14ac:dyDescent="0.25">
      <c r="A26" s="40">
        <v>43368</v>
      </c>
      <c r="B26" s="289">
        <v>0.33333333333333331</v>
      </c>
      <c r="C26" s="289">
        <v>0.58333333333333337</v>
      </c>
      <c r="D26" s="41">
        <f t="shared" si="4"/>
        <v>6</v>
      </c>
      <c r="E26" s="290">
        <v>0</v>
      </c>
      <c r="F26" s="290">
        <v>30</v>
      </c>
      <c r="G26" s="290">
        <v>0</v>
      </c>
      <c r="H26" s="290">
        <v>21</v>
      </c>
      <c r="I26" s="291">
        <f t="shared" si="5"/>
        <v>309</v>
      </c>
      <c r="J26" s="292"/>
      <c r="K26" s="42">
        <f t="shared" si="0"/>
        <v>1</v>
      </c>
      <c r="L26" s="43">
        <f t="shared" si="1"/>
        <v>5.15</v>
      </c>
      <c r="M26" s="293"/>
      <c r="N26" s="44"/>
    </row>
    <row r="27" spans="1:14" ht="16.5" customHeight="1" x14ac:dyDescent="0.25">
      <c r="A27" s="40">
        <v>43369</v>
      </c>
      <c r="B27" s="289">
        <v>0.33333333333333331</v>
      </c>
      <c r="C27" s="289">
        <v>0.58333333333333337</v>
      </c>
      <c r="D27" s="41">
        <f t="shared" si="4"/>
        <v>6</v>
      </c>
      <c r="E27" s="290">
        <v>0</v>
      </c>
      <c r="F27" s="290">
        <v>30</v>
      </c>
      <c r="G27" s="290">
        <v>0</v>
      </c>
      <c r="H27" s="290">
        <v>21</v>
      </c>
      <c r="I27" s="291">
        <f t="shared" si="5"/>
        <v>309</v>
      </c>
      <c r="J27" s="292"/>
      <c r="K27" s="42">
        <f t="shared" si="0"/>
        <v>1</v>
      </c>
      <c r="L27" s="43">
        <f t="shared" si="1"/>
        <v>5.15</v>
      </c>
      <c r="M27" s="293"/>
      <c r="N27" s="44"/>
    </row>
    <row r="28" spans="1:14" ht="16.5" customHeight="1" x14ac:dyDescent="0.25">
      <c r="A28" s="40">
        <v>43370</v>
      </c>
      <c r="B28" s="289">
        <v>0.33333333333333331</v>
      </c>
      <c r="C28" s="289">
        <v>0.58333333333333337</v>
      </c>
      <c r="D28" s="41">
        <f t="shared" si="4"/>
        <v>6</v>
      </c>
      <c r="E28" s="290">
        <v>0</v>
      </c>
      <c r="F28" s="290">
        <v>30</v>
      </c>
      <c r="G28" s="290">
        <v>0</v>
      </c>
      <c r="H28" s="290">
        <v>21</v>
      </c>
      <c r="I28" s="291">
        <f t="shared" si="5"/>
        <v>309</v>
      </c>
      <c r="J28" s="292"/>
      <c r="K28" s="42">
        <f t="shared" si="0"/>
        <v>1</v>
      </c>
      <c r="L28" s="43">
        <f t="shared" si="1"/>
        <v>5.15</v>
      </c>
      <c r="M28" s="293"/>
      <c r="N28" s="44"/>
    </row>
    <row r="29" spans="1:14" ht="16.5" customHeight="1" thickBot="1" x14ac:dyDescent="0.3">
      <c r="A29" s="45">
        <v>43371</v>
      </c>
      <c r="B29" s="294">
        <v>0.33333333333333331</v>
      </c>
      <c r="C29" s="294">
        <v>0.58333333333333337</v>
      </c>
      <c r="D29" s="46">
        <f t="shared" si="4"/>
        <v>6</v>
      </c>
      <c r="E29" s="295">
        <v>0</v>
      </c>
      <c r="F29" s="295">
        <v>30</v>
      </c>
      <c r="G29" s="295">
        <v>0</v>
      </c>
      <c r="H29" s="295">
        <v>21</v>
      </c>
      <c r="I29" s="296">
        <f t="shared" si="5"/>
        <v>309</v>
      </c>
      <c r="J29" s="297"/>
      <c r="K29" s="47">
        <f t="shared" si="0"/>
        <v>1</v>
      </c>
      <c r="L29" s="32">
        <f t="shared" si="1"/>
        <v>5.15</v>
      </c>
      <c r="M29" s="298"/>
      <c r="N29" s="48"/>
    </row>
    <row r="30" spans="1:14" ht="16.5" customHeight="1" x14ac:dyDescent="0.25">
      <c r="A30" s="53">
        <v>43374</v>
      </c>
      <c r="B30" s="289">
        <v>0.33333333333333331</v>
      </c>
      <c r="C30" s="289">
        <v>0.58333333333333337</v>
      </c>
      <c r="D30" s="54">
        <f t="shared" si="4"/>
        <v>6</v>
      </c>
      <c r="E30" s="290">
        <v>0</v>
      </c>
      <c r="F30" s="290">
        <v>30</v>
      </c>
      <c r="G30" s="290">
        <v>0</v>
      </c>
      <c r="H30" s="290">
        <v>21</v>
      </c>
      <c r="I30" s="302">
        <f t="shared" si="5"/>
        <v>309</v>
      </c>
      <c r="J30" s="292"/>
      <c r="K30" s="55">
        <f t="shared" si="0"/>
        <v>1</v>
      </c>
      <c r="L30" s="56">
        <f t="shared" si="1"/>
        <v>5.15</v>
      </c>
      <c r="M30" s="293"/>
      <c r="N30" s="57"/>
    </row>
    <row r="31" spans="1:14" ht="16.5" customHeight="1" x14ac:dyDescent="0.25">
      <c r="A31" s="58">
        <v>43375</v>
      </c>
      <c r="B31" s="289">
        <v>0.33333333333333331</v>
      </c>
      <c r="C31" s="289">
        <v>0.58333333333333337</v>
      </c>
      <c r="D31" s="54">
        <f t="shared" si="4"/>
        <v>6</v>
      </c>
      <c r="E31" s="290">
        <v>0</v>
      </c>
      <c r="F31" s="290">
        <v>30</v>
      </c>
      <c r="G31" s="290">
        <v>0</v>
      </c>
      <c r="H31" s="290">
        <v>21</v>
      </c>
      <c r="I31" s="302">
        <f t="shared" si="5"/>
        <v>309</v>
      </c>
      <c r="J31" s="292"/>
      <c r="K31" s="59">
        <f t="shared" si="0"/>
        <v>1</v>
      </c>
      <c r="L31" s="60">
        <f t="shared" si="1"/>
        <v>5.15</v>
      </c>
      <c r="M31" s="293"/>
      <c r="N31" s="61"/>
    </row>
    <row r="32" spans="1:14" ht="16.5" customHeight="1" x14ac:dyDescent="0.25">
      <c r="A32" s="58">
        <v>43376</v>
      </c>
      <c r="B32" s="289">
        <v>0.33333333333333331</v>
      </c>
      <c r="C32" s="289">
        <v>0.58333333333333337</v>
      </c>
      <c r="D32" s="54">
        <f t="shared" si="4"/>
        <v>6</v>
      </c>
      <c r="E32" s="290">
        <v>0</v>
      </c>
      <c r="F32" s="290">
        <v>30</v>
      </c>
      <c r="G32" s="290">
        <v>0</v>
      </c>
      <c r="H32" s="290">
        <v>21</v>
      </c>
      <c r="I32" s="302">
        <f t="shared" si="5"/>
        <v>309</v>
      </c>
      <c r="J32" s="292"/>
      <c r="K32" s="59">
        <f t="shared" si="0"/>
        <v>1</v>
      </c>
      <c r="L32" s="60">
        <f t="shared" si="1"/>
        <v>5.15</v>
      </c>
      <c r="M32" s="293"/>
      <c r="N32" s="61"/>
    </row>
    <row r="33" spans="1:14" ht="16.5" customHeight="1" x14ac:dyDescent="0.25">
      <c r="A33" s="58">
        <v>43377</v>
      </c>
      <c r="B33" s="289">
        <v>0.33333333333333331</v>
      </c>
      <c r="C33" s="289">
        <v>0.58333333333333337</v>
      </c>
      <c r="D33" s="54">
        <f t="shared" si="4"/>
        <v>6</v>
      </c>
      <c r="E33" s="290">
        <v>0</v>
      </c>
      <c r="F33" s="290">
        <v>30</v>
      </c>
      <c r="G33" s="290">
        <v>0</v>
      </c>
      <c r="H33" s="290">
        <v>21</v>
      </c>
      <c r="I33" s="302">
        <f t="shared" si="5"/>
        <v>309</v>
      </c>
      <c r="J33" s="292"/>
      <c r="K33" s="59">
        <f t="shared" si="0"/>
        <v>1</v>
      </c>
      <c r="L33" s="60">
        <f t="shared" si="1"/>
        <v>5.15</v>
      </c>
      <c r="M33" s="293"/>
      <c r="N33" s="61"/>
    </row>
    <row r="34" spans="1:14" ht="16.5" customHeight="1" thickBot="1" x14ac:dyDescent="0.3">
      <c r="A34" s="62">
        <v>43378</v>
      </c>
      <c r="B34" s="294"/>
      <c r="C34" s="294"/>
      <c r="D34" s="63">
        <f t="shared" si="4"/>
        <v>0</v>
      </c>
      <c r="E34" s="295"/>
      <c r="F34" s="295"/>
      <c r="G34" s="295"/>
      <c r="H34" s="295"/>
      <c r="I34" s="303">
        <f t="shared" si="5"/>
        <v>0</v>
      </c>
      <c r="J34" s="297" t="s">
        <v>46</v>
      </c>
      <c r="K34" s="64">
        <f t="shared" si="0"/>
        <v>1</v>
      </c>
      <c r="L34" s="65">
        <f t="shared" si="1"/>
        <v>0</v>
      </c>
      <c r="M34" s="298">
        <v>5.5</v>
      </c>
      <c r="N34" s="66"/>
    </row>
    <row r="35" spans="1:14" s="205" customFormat="1" ht="16.5" customHeight="1" x14ac:dyDescent="0.25">
      <c r="A35" s="67">
        <v>43381</v>
      </c>
      <c r="B35" s="68" t="s">
        <v>10</v>
      </c>
      <c r="C35" s="69"/>
      <c r="D35" s="70"/>
      <c r="E35" s="224"/>
      <c r="F35" s="224"/>
      <c r="G35" s="224"/>
      <c r="H35" s="224"/>
      <c r="I35" s="229"/>
      <c r="J35" s="211" t="s">
        <v>65</v>
      </c>
      <c r="K35" s="71">
        <f t="shared" si="0"/>
        <v>0</v>
      </c>
      <c r="L35" s="72">
        <f t="shared" si="1"/>
        <v>0</v>
      </c>
      <c r="M35" s="216"/>
      <c r="N35" s="73"/>
    </row>
    <row r="36" spans="1:14" ht="16.5" customHeight="1" x14ac:dyDescent="0.25">
      <c r="A36" s="58">
        <v>43382</v>
      </c>
      <c r="B36" s="289">
        <v>0.33333333333333331</v>
      </c>
      <c r="C36" s="289">
        <v>0.58333333333333337</v>
      </c>
      <c r="D36" s="54">
        <f t="shared" ref="D36:D64" si="6">MAX((INT((C36-B36)*1440)/60),0)</f>
        <v>6</v>
      </c>
      <c r="E36" s="290">
        <v>0</v>
      </c>
      <c r="F36" s="290">
        <v>30</v>
      </c>
      <c r="G36" s="290">
        <v>0</v>
      </c>
      <c r="H36" s="290">
        <v>21</v>
      </c>
      <c r="I36" s="302">
        <f t="shared" ref="I36:I54" si="7">MAX((D36*60)-H36-F36-E36-G36,0)</f>
        <v>309</v>
      </c>
      <c r="J36" s="292"/>
      <c r="K36" s="59">
        <f t="shared" si="0"/>
        <v>1</v>
      </c>
      <c r="L36" s="60">
        <f t="shared" si="1"/>
        <v>5.15</v>
      </c>
      <c r="M36" s="293"/>
      <c r="N36" s="61"/>
    </row>
    <row r="37" spans="1:14" ht="16.5" customHeight="1" x14ac:dyDescent="0.25">
      <c r="A37" s="58">
        <v>43383</v>
      </c>
      <c r="B37" s="289">
        <v>0.33333333333333331</v>
      </c>
      <c r="C37" s="289">
        <v>0.58333333333333337</v>
      </c>
      <c r="D37" s="54">
        <f t="shared" si="6"/>
        <v>6</v>
      </c>
      <c r="E37" s="290">
        <v>0</v>
      </c>
      <c r="F37" s="290">
        <v>30</v>
      </c>
      <c r="G37" s="290">
        <v>0</v>
      </c>
      <c r="H37" s="290">
        <v>21</v>
      </c>
      <c r="I37" s="302">
        <f t="shared" si="7"/>
        <v>309</v>
      </c>
      <c r="J37" s="292"/>
      <c r="K37" s="59">
        <f t="shared" si="0"/>
        <v>1</v>
      </c>
      <c r="L37" s="60">
        <f t="shared" si="1"/>
        <v>5.15</v>
      </c>
      <c r="M37" s="293"/>
      <c r="N37" s="61"/>
    </row>
    <row r="38" spans="1:14" ht="16.5" customHeight="1" x14ac:dyDescent="0.25">
      <c r="A38" s="58">
        <v>43384</v>
      </c>
      <c r="B38" s="289">
        <v>0.33333333333333331</v>
      </c>
      <c r="C38" s="289">
        <v>0.58333333333333337</v>
      </c>
      <c r="D38" s="54">
        <f t="shared" si="6"/>
        <v>6</v>
      </c>
      <c r="E38" s="290">
        <v>0</v>
      </c>
      <c r="F38" s="290">
        <v>30</v>
      </c>
      <c r="G38" s="290">
        <v>0</v>
      </c>
      <c r="H38" s="290">
        <v>21</v>
      </c>
      <c r="I38" s="302">
        <f t="shared" si="7"/>
        <v>309</v>
      </c>
      <c r="J38" s="292"/>
      <c r="K38" s="59">
        <f t="shared" si="0"/>
        <v>1</v>
      </c>
      <c r="L38" s="60">
        <f t="shared" si="1"/>
        <v>5.15</v>
      </c>
      <c r="M38" s="293"/>
      <c r="N38" s="61"/>
    </row>
    <row r="39" spans="1:14" ht="16.5" customHeight="1" thickBot="1" x14ac:dyDescent="0.3">
      <c r="A39" s="62">
        <v>43385</v>
      </c>
      <c r="B39" s="294">
        <v>0.33333333333333331</v>
      </c>
      <c r="C39" s="294">
        <v>0.58333333333333337</v>
      </c>
      <c r="D39" s="63">
        <f t="shared" si="6"/>
        <v>6</v>
      </c>
      <c r="E39" s="295">
        <v>0</v>
      </c>
      <c r="F39" s="295">
        <v>30</v>
      </c>
      <c r="G39" s="295">
        <v>0</v>
      </c>
      <c r="H39" s="295">
        <v>21</v>
      </c>
      <c r="I39" s="303">
        <f t="shared" si="7"/>
        <v>309</v>
      </c>
      <c r="J39" s="297"/>
      <c r="K39" s="64">
        <f t="shared" si="0"/>
        <v>1</v>
      </c>
      <c r="L39" s="65">
        <f t="shared" si="1"/>
        <v>5.15</v>
      </c>
      <c r="M39" s="298"/>
      <c r="N39" s="66"/>
    </row>
    <row r="40" spans="1:14" ht="16.5" customHeight="1" x14ac:dyDescent="0.25">
      <c r="A40" s="67">
        <v>43388</v>
      </c>
      <c r="B40" s="289">
        <v>0.33333333333333331</v>
      </c>
      <c r="C40" s="289">
        <v>0.58333333333333337</v>
      </c>
      <c r="D40" s="54">
        <f t="shared" si="6"/>
        <v>6</v>
      </c>
      <c r="E40" s="290">
        <v>0</v>
      </c>
      <c r="F40" s="290">
        <v>30</v>
      </c>
      <c r="G40" s="290">
        <v>0</v>
      </c>
      <c r="H40" s="290">
        <v>21</v>
      </c>
      <c r="I40" s="302">
        <f t="shared" si="7"/>
        <v>309</v>
      </c>
      <c r="J40" s="292"/>
      <c r="K40" s="71">
        <f t="shared" si="0"/>
        <v>1</v>
      </c>
      <c r="L40" s="72">
        <f t="shared" si="1"/>
        <v>5.15</v>
      </c>
      <c r="M40" s="293"/>
      <c r="N40" s="73"/>
    </row>
    <row r="41" spans="1:14" ht="16.5" customHeight="1" x14ac:dyDescent="0.25">
      <c r="A41" s="58">
        <v>43389</v>
      </c>
      <c r="B41" s="289">
        <v>0.33333333333333331</v>
      </c>
      <c r="C41" s="289">
        <v>0.58333333333333337</v>
      </c>
      <c r="D41" s="54">
        <f t="shared" si="6"/>
        <v>6</v>
      </c>
      <c r="E41" s="290">
        <v>0</v>
      </c>
      <c r="F41" s="290">
        <v>30</v>
      </c>
      <c r="G41" s="290">
        <v>0</v>
      </c>
      <c r="H41" s="290">
        <v>21</v>
      </c>
      <c r="I41" s="302">
        <f t="shared" si="7"/>
        <v>309</v>
      </c>
      <c r="J41" s="292"/>
      <c r="K41" s="59">
        <f t="shared" si="0"/>
        <v>1</v>
      </c>
      <c r="L41" s="60">
        <f t="shared" si="1"/>
        <v>5.15</v>
      </c>
      <c r="M41" s="293"/>
      <c r="N41" s="61"/>
    </row>
    <row r="42" spans="1:14" ht="16.5" customHeight="1" x14ac:dyDescent="0.25">
      <c r="A42" s="58">
        <v>43390</v>
      </c>
      <c r="B42" s="289">
        <v>0.33333333333333331</v>
      </c>
      <c r="C42" s="289">
        <v>0.58333333333333337</v>
      </c>
      <c r="D42" s="54">
        <f t="shared" si="6"/>
        <v>6</v>
      </c>
      <c r="E42" s="290">
        <v>0</v>
      </c>
      <c r="F42" s="290">
        <v>30</v>
      </c>
      <c r="G42" s="290">
        <v>0</v>
      </c>
      <c r="H42" s="290">
        <v>21</v>
      </c>
      <c r="I42" s="302">
        <f t="shared" si="7"/>
        <v>309</v>
      </c>
      <c r="J42" s="292"/>
      <c r="K42" s="59">
        <f t="shared" si="0"/>
        <v>1</v>
      </c>
      <c r="L42" s="60">
        <f t="shared" si="1"/>
        <v>5.15</v>
      </c>
      <c r="M42" s="293"/>
      <c r="N42" s="61"/>
    </row>
    <row r="43" spans="1:14" ht="16.5" customHeight="1" x14ac:dyDescent="0.25">
      <c r="A43" s="58">
        <v>43391</v>
      </c>
      <c r="B43" s="289">
        <v>0.33333333333333331</v>
      </c>
      <c r="C43" s="289">
        <v>0.58333333333333337</v>
      </c>
      <c r="D43" s="54">
        <f t="shared" si="6"/>
        <v>6</v>
      </c>
      <c r="E43" s="290">
        <v>0</v>
      </c>
      <c r="F43" s="290">
        <v>30</v>
      </c>
      <c r="G43" s="290">
        <v>0</v>
      </c>
      <c r="H43" s="290">
        <v>21</v>
      </c>
      <c r="I43" s="302">
        <f t="shared" si="7"/>
        <v>309</v>
      </c>
      <c r="J43" s="292"/>
      <c r="K43" s="59">
        <f t="shared" si="0"/>
        <v>1</v>
      </c>
      <c r="L43" s="60">
        <f t="shared" si="1"/>
        <v>5.15</v>
      </c>
      <c r="M43" s="293"/>
      <c r="N43" s="61"/>
    </row>
    <row r="44" spans="1:14" ht="16.5" customHeight="1" thickBot="1" x14ac:dyDescent="0.3">
      <c r="A44" s="62">
        <v>43392</v>
      </c>
      <c r="B44" s="294">
        <v>0.33333333333333331</v>
      </c>
      <c r="C44" s="294">
        <v>0.58333333333333337</v>
      </c>
      <c r="D44" s="63">
        <f t="shared" si="6"/>
        <v>6</v>
      </c>
      <c r="E44" s="295">
        <v>0</v>
      </c>
      <c r="F44" s="295">
        <v>30</v>
      </c>
      <c r="G44" s="295">
        <v>0</v>
      </c>
      <c r="H44" s="295">
        <v>21</v>
      </c>
      <c r="I44" s="303">
        <f t="shared" si="7"/>
        <v>309</v>
      </c>
      <c r="J44" s="297"/>
      <c r="K44" s="64">
        <f t="shared" si="0"/>
        <v>1</v>
      </c>
      <c r="L44" s="65">
        <f t="shared" si="1"/>
        <v>5.15</v>
      </c>
      <c r="M44" s="298"/>
      <c r="N44" s="66"/>
    </row>
    <row r="45" spans="1:14" ht="16.5" customHeight="1" x14ac:dyDescent="0.25">
      <c r="A45" s="53">
        <v>43395</v>
      </c>
      <c r="B45" s="289">
        <v>0.33333333333333331</v>
      </c>
      <c r="C45" s="289">
        <v>0.58333333333333337</v>
      </c>
      <c r="D45" s="54">
        <f t="shared" si="6"/>
        <v>6</v>
      </c>
      <c r="E45" s="290">
        <v>0</v>
      </c>
      <c r="F45" s="290">
        <v>30</v>
      </c>
      <c r="G45" s="290">
        <v>0</v>
      </c>
      <c r="H45" s="290">
        <v>21</v>
      </c>
      <c r="I45" s="302">
        <f t="shared" si="7"/>
        <v>309</v>
      </c>
      <c r="J45" s="292"/>
      <c r="K45" s="55">
        <f t="shared" si="0"/>
        <v>1</v>
      </c>
      <c r="L45" s="56">
        <f t="shared" si="1"/>
        <v>5.15</v>
      </c>
      <c r="M45" s="293"/>
      <c r="N45" s="57"/>
    </row>
    <row r="46" spans="1:14" ht="16.5" customHeight="1" x14ac:dyDescent="0.25">
      <c r="A46" s="58">
        <v>43396</v>
      </c>
      <c r="B46" s="289">
        <v>0.33333333333333331</v>
      </c>
      <c r="C46" s="289">
        <v>0.58333333333333337</v>
      </c>
      <c r="D46" s="54">
        <f t="shared" si="6"/>
        <v>6</v>
      </c>
      <c r="E46" s="290">
        <v>0</v>
      </c>
      <c r="F46" s="290">
        <v>30</v>
      </c>
      <c r="G46" s="290">
        <v>0</v>
      </c>
      <c r="H46" s="290">
        <v>21</v>
      </c>
      <c r="I46" s="302">
        <f t="shared" si="7"/>
        <v>309</v>
      </c>
      <c r="J46" s="292"/>
      <c r="K46" s="59">
        <f t="shared" si="0"/>
        <v>1</v>
      </c>
      <c r="L46" s="60">
        <f t="shared" si="1"/>
        <v>5.15</v>
      </c>
      <c r="M46" s="293"/>
      <c r="N46" s="61"/>
    </row>
    <row r="47" spans="1:14" ht="16.5" customHeight="1" x14ac:dyDescent="0.25">
      <c r="A47" s="58">
        <v>43397</v>
      </c>
      <c r="B47" s="289">
        <v>0.33333333333333331</v>
      </c>
      <c r="C47" s="289">
        <v>0.58333333333333337</v>
      </c>
      <c r="D47" s="54">
        <f t="shared" si="6"/>
        <v>6</v>
      </c>
      <c r="E47" s="290">
        <v>0</v>
      </c>
      <c r="F47" s="290">
        <v>30</v>
      </c>
      <c r="G47" s="290">
        <v>0</v>
      </c>
      <c r="H47" s="290">
        <v>21</v>
      </c>
      <c r="I47" s="302">
        <f t="shared" si="7"/>
        <v>309</v>
      </c>
      <c r="J47" s="292"/>
      <c r="K47" s="59">
        <f t="shared" si="0"/>
        <v>1</v>
      </c>
      <c r="L47" s="60">
        <f t="shared" si="1"/>
        <v>5.15</v>
      </c>
      <c r="M47" s="293"/>
      <c r="N47" s="61"/>
    </row>
    <row r="48" spans="1:14" ht="16.5" customHeight="1" x14ac:dyDescent="0.25">
      <c r="A48" s="58">
        <v>43398</v>
      </c>
      <c r="B48" s="289">
        <v>0.33333333333333331</v>
      </c>
      <c r="C48" s="289">
        <v>0.58333333333333337</v>
      </c>
      <c r="D48" s="54">
        <f t="shared" si="6"/>
        <v>6</v>
      </c>
      <c r="E48" s="290">
        <v>0</v>
      </c>
      <c r="F48" s="290">
        <v>30</v>
      </c>
      <c r="G48" s="290">
        <v>0</v>
      </c>
      <c r="H48" s="290">
        <v>21</v>
      </c>
      <c r="I48" s="302">
        <f t="shared" si="7"/>
        <v>309</v>
      </c>
      <c r="J48" s="292"/>
      <c r="K48" s="59">
        <f t="shared" si="0"/>
        <v>1</v>
      </c>
      <c r="L48" s="60">
        <f t="shared" si="1"/>
        <v>5.15</v>
      </c>
      <c r="M48" s="293"/>
      <c r="N48" s="61"/>
    </row>
    <row r="49" spans="1:14" ht="16.5" customHeight="1" thickBot="1" x14ac:dyDescent="0.3">
      <c r="A49" s="62">
        <v>43399</v>
      </c>
      <c r="B49" s="294">
        <v>0.33333333333333331</v>
      </c>
      <c r="C49" s="294">
        <v>0.58333333333333337</v>
      </c>
      <c r="D49" s="63">
        <f t="shared" si="6"/>
        <v>6</v>
      </c>
      <c r="E49" s="295">
        <v>0</v>
      </c>
      <c r="F49" s="295">
        <v>30</v>
      </c>
      <c r="G49" s="295">
        <v>0</v>
      </c>
      <c r="H49" s="295">
        <v>21</v>
      </c>
      <c r="I49" s="303">
        <f t="shared" si="7"/>
        <v>309</v>
      </c>
      <c r="J49" s="297"/>
      <c r="K49" s="64">
        <f t="shared" si="0"/>
        <v>1</v>
      </c>
      <c r="L49" s="65">
        <f t="shared" si="1"/>
        <v>5.15</v>
      </c>
      <c r="M49" s="298"/>
      <c r="N49" s="66"/>
    </row>
    <row r="50" spans="1:14" ht="16.5" customHeight="1" x14ac:dyDescent="0.25">
      <c r="A50" s="53">
        <v>43402</v>
      </c>
      <c r="B50" s="289">
        <v>0.33333333333333331</v>
      </c>
      <c r="C50" s="289">
        <v>0.58333333333333337</v>
      </c>
      <c r="D50" s="54">
        <f t="shared" si="6"/>
        <v>6</v>
      </c>
      <c r="E50" s="290">
        <v>0</v>
      </c>
      <c r="F50" s="290">
        <v>30</v>
      </c>
      <c r="G50" s="290">
        <v>0</v>
      </c>
      <c r="H50" s="290">
        <v>21</v>
      </c>
      <c r="I50" s="302">
        <f t="shared" si="7"/>
        <v>309</v>
      </c>
      <c r="J50" s="292"/>
      <c r="K50" s="55">
        <f t="shared" si="0"/>
        <v>1</v>
      </c>
      <c r="L50" s="56">
        <f t="shared" si="1"/>
        <v>5.15</v>
      </c>
      <c r="M50" s="293"/>
      <c r="N50" s="57"/>
    </row>
    <row r="51" spans="1:14" ht="16.5" customHeight="1" x14ac:dyDescent="0.25">
      <c r="A51" s="58">
        <v>43403</v>
      </c>
      <c r="B51" s="289">
        <v>0.33333333333333331</v>
      </c>
      <c r="C51" s="289">
        <v>0.58333333333333337</v>
      </c>
      <c r="D51" s="54">
        <f t="shared" si="6"/>
        <v>6</v>
      </c>
      <c r="E51" s="290">
        <v>0</v>
      </c>
      <c r="F51" s="290">
        <v>30</v>
      </c>
      <c r="G51" s="290">
        <v>0</v>
      </c>
      <c r="H51" s="290">
        <v>21</v>
      </c>
      <c r="I51" s="302">
        <f t="shared" si="7"/>
        <v>309</v>
      </c>
      <c r="J51" s="292"/>
      <c r="K51" s="59">
        <f t="shared" si="0"/>
        <v>1</v>
      </c>
      <c r="L51" s="60">
        <f>I51/60</f>
        <v>5.15</v>
      </c>
      <c r="M51" s="293"/>
      <c r="N51" s="61"/>
    </row>
    <row r="52" spans="1:14" ht="16.5" customHeight="1" x14ac:dyDescent="0.25">
      <c r="A52" s="58">
        <v>43404</v>
      </c>
      <c r="B52" s="289">
        <v>0.33333333333333331</v>
      </c>
      <c r="C52" s="289">
        <v>0.58333333333333337</v>
      </c>
      <c r="D52" s="54">
        <f t="shared" si="6"/>
        <v>6</v>
      </c>
      <c r="E52" s="290">
        <v>0</v>
      </c>
      <c r="F52" s="290">
        <v>30</v>
      </c>
      <c r="G52" s="290">
        <v>0</v>
      </c>
      <c r="H52" s="290">
        <v>21</v>
      </c>
      <c r="I52" s="302">
        <f t="shared" si="7"/>
        <v>309</v>
      </c>
      <c r="J52" s="292"/>
      <c r="K52" s="59">
        <f t="shared" si="0"/>
        <v>1</v>
      </c>
      <c r="L52" s="60">
        <f t="shared" si="1"/>
        <v>5.15</v>
      </c>
      <c r="M52" s="293"/>
      <c r="N52" s="61"/>
    </row>
    <row r="53" spans="1:14" ht="16.5" customHeight="1" x14ac:dyDescent="0.25">
      <c r="A53" s="74">
        <v>43405</v>
      </c>
      <c r="B53" s="289">
        <v>0.33333333333333331</v>
      </c>
      <c r="C53" s="289">
        <v>0.58333333333333337</v>
      </c>
      <c r="D53" s="75">
        <f t="shared" si="6"/>
        <v>6</v>
      </c>
      <c r="E53" s="290">
        <v>0</v>
      </c>
      <c r="F53" s="290">
        <v>30</v>
      </c>
      <c r="G53" s="290">
        <v>0</v>
      </c>
      <c r="H53" s="290">
        <v>21</v>
      </c>
      <c r="I53" s="304">
        <f t="shared" si="7"/>
        <v>309</v>
      </c>
      <c r="J53" s="292"/>
      <c r="K53" s="76">
        <f t="shared" si="0"/>
        <v>1</v>
      </c>
      <c r="L53" s="77">
        <f t="shared" si="1"/>
        <v>5.15</v>
      </c>
      <c r="M53" s="293"/>
      <c r="N53" s="78"/>
    </row>
    <row r="54" spans="1:14" ht="16.5" customHeight="1" thickBot="1" x14ac:dyDescent="0.3">
      <c r="A54" s="79">
        <v>43406</v>
      </c>
      <c r="B54" s="294">
        <v>0.33333333333333331</v>
      </c>
      <c r="C54" s="294">
        <v>0.58333333333333337</v>
      </c>
      <c r="D54" s="80">
        <f t="shared" si="6"/>
        <v>6</v>
      </c>
      <c r="E54" s="295">
        <v>0</v>
      </c>
      <c r="F54" s="295">
        <v>30</v>
      </c>
      <c r="G54" s="295">
        <v>0</v>
      </c>
      <c r="H54" s="295">
        <v>21</v>
      </c>
      <c r="I54" s="305">
        <f t="shared" si="7"/>
        <v>309</v>
      </c>
      <c r="J54" s="297"/>
      <c r="K54" s="81">
        <f t="shared" si="0"/>
        <v>1</v>
      </c>
      <c r="L54" s="82">
        <f t="shared" si="1"/>
        <v>5.15</v>
      </c>
      <c r="M54" s="298"/>
      <c r="N54" s="83"/>
    </row>
    <row r="55" spans="1:14" ht="16.5" customHeight="1" x14ac:dyDescent="0.25">
      <c r="A55" s="84">
        <v>43409</v>
      </c>
      <c r="B55" s="289"/>
      <c r="C55" s="289"/>
      <c r="D55" s="75">
        <f t="shared" si="4"/>
        <v>0</v>
      </c>
      <c r="E55" s="290"/>
      <c r="F55" s="290"/>
      <c r="G55" s="290"/>
      <c r="H55" s="290"/>
      <c r="I55" s="304">
        <f t="shared" si="5"/>
        <v>0</v>
      </c>
      <c r="J55" s="292" t="s">
        <v>46</v>
      </c>
      <c r="K55" s="85">
        <f t="shared" si="0"/>
        <v>1</v>
      </c>
      <c r="L55" s="86">
        <f t="shared" si="1"/>
        <v>0</v>
      </c>
      <c r="M55" s="293">
        <v>5.5</v>
      </c>
      <c r="N55" s="87"/>
    </row>
    <row r="56" spans="1:14" ht="16.5" customHeight="1" x14ac:dyDescent="0.25">
      <c r="A56" s="74">
        <v>43410</v>
      </c>
      <c r="B56" s="289">
        <v>0.33333333333333331</v>
      </c>
      <c r="C56" s="289">
        <v>0.58333333333333337</v>
      </c>
      <c r="D56" s="75">
        <f t="shared" si="6"/>
        <v>6</v>
      </c>
      <c r="E56" s="290">
        <v>0</v>
      </c>
      <c r="F56" s="290">
        <v>30</v>
      </c>
      <c r="G56" s="290">
        <v>0</v>
      </c>
      <c r="H56" s="290">
        <v>21</v>
      </c>
      <c r="I56" s="304">
        <f t="shared" si="5"/>
        <v>309</v>
      </c>
      <c r="J56" s="292"/>
      <c r="K56" s="76">
        <f t="shared" si="0"/>
        <v>1</v>
      </c>
      <c r="L56" s="77">
        <f t="shared" si="1"/>
        <v>5.15</v>
      </c>
      <c r="M56" s="293"/>
      <c r="N56" s="78"/>
    </row>
    <row r="57" spans="1:14" ht="16.5" customHeight="1" x14ac:dyDescent="0.25">
      <c r="A57" s="74">
        <v>43411</v>
      </c>
      <c r="B57" s="289">
        <v>0.33333333333333331</v>
      </c>
      <c r="C57" s="289">
        <v>0.58333333333333337</v>
      </c>
      <c r="D57" s="75">
        <f t="shared" si="6"/>
        <v>6</v>
      </c>
      <c r="E57" s="290">
        <v>0</v>
      </c>
      <c r="F57" s="290">
        <v>30</v>
      </c>
      <c r="G57" s="290">
        <v>0</v>
      </c>
      <c r="H57" s="290">
        <v>21</v>
      </c>
      <c r="I57" s="304">
        <f t="shared" si="5"/>
        <v>309</v>
      </c>
      <c r="J57" s="292"/>
      <c r="K57" s="76">
        <f t="shared" si="0"/>
        <v>1</v>
      </c>
      <c r="L57" s="77">
        <f t="shared" si="1"/>
        <v>5.15</v>
      </c>
      <c r="M57" s="293"/>
      <c r="N57" s="78"/>
    </row>
    <row r="58" spans="1:14" ht="16.5" customHeight="1" x14ac:dyDescent="0.25">
      <c r="A58" s="74">
        <v>43412</v>
      </c>
      <c r="B58" s="289">
        <v>0.33333333333333331</v>
      </c>
      <c r="C58" s="289">
        <v>0.58333333333333337</v>
      </c>
      <c r="D58" s="75">
        <f t="shared" si="6"/>
        <v>6</v>
      </c>
      <c r="E58" s="290">
        <v>0</v>
      </c>
      <c r="F58" s="290">
        <v>30</v>
      </c>
      <c r="G58" s="290">
        <v>0</v>
      </c>
      <c r="H58" s="290">
        <v>21</v>
      </c>
      <c r="I58" s="304">
        <f t="shared" si="5"/>
        <v>309</v>
      </c>
      <c r="J58" s="292"/>
      <c r="K58" s="76">
        <f t="shared" si="0"/>
        <v>1</v>
      </c>
      <c r="L58" s="77">
        <f t="shared" si="1"/>
        <v>5.15</v>
      </c>
      <c r="M58" s="293"/>
      <c r="N58" s="78"/>
    </row>
    <row r="59" spans="1:14" ht="16.5" customHeight="1" thickBot="1" x14ac:dyDescent="0.3">
      <c r="A59" s="79">
        <v>43413</v>
      </c>
      <c r="B59" s="294">
        <v>0.33333333333333331</v>
      </c>
      <c r="C59" s="294">
        <v>0.58333333333333337</v>
      </c>
      <c r="D59" s="80">
        <f t="shared" si="6"/>
        <v>6</v>
      </c>
      <c r="E59" s="295">
        <v>0</v>
      </c>
      <c r="F59" s="295">
        <v>30</v>
      </c>
      <c r="G59" s="295">
        <v>0</v>
      </c>
      <c r="H59" s="295">
        <v>21</v>
      </c>
      <c r="I59" s="305">
        <f t="shared" si="5"/>
        <v>309</v>
      </c>
      <c r="J59" s="297"/>
      <c r="K59" s="81">
        <f t="shared" si="0"/>
        <v>1</v>
      </c>
      <c r="L59" s="82">
        <f t="shared" si="1"/>
        <v>5.15</v>
      </c>
      <c r="M59" s="298"/>
      <c r="N59" s="83"/>
    </row>
    <row r="60" spans="1:14" s="205" customFormat="1" ht="16.5" customHeight="1" x14ac:dyDescent="0.25">
      <c r="A60" s="88">
        <v>43416</v>
      </c>
      <c r="B60" s="89" t="s">
        <v>10</v>
      </c>
      <c r="C60" s="90"/>
      <c r="D60" s="91"/>
      <c r="E60" s="225"/>
      <c r="F60" s="225"/>
      <c r="G60" s="225"/>
      <c r="H60" s="225"/>
      <c r="I60" s="230"/>
      <c r="J60" s="212" t="s">
        <v>66</v>
      </c>
      <c r="K60" s="93">
        <f t="shared" si="0"/>
        <v>0</v>
      </c>
      <c r="L60" s="94">
        <f t="shared" si="1"/>
        <v>0</v>
      </c>
      <c r="M60" s="217"/>
      <c r="N60" s="95"/>
    </row>
    <row r="61" spans="1:14" ht="16.5" customHeight="1" x14ac:dyDescent="0.25">
      <c r="A61" s="74">
        <v>43417</v>
      </c>
      <c r="B61" s="289">
        <v>0.33333333333333331</v>
      </c>
      <c r="C61" s="289">
        <v>0.58333333333333337</v>
      </c>
      <c r="D61" s="75">
        <f t="shared" si="6"/>
        <v>6</v>
      </c>
      <c r="E61" s="290">
        <v>0</v>
      </c>
      <c r="F61" s="290">
        <v>30</v>
      </c>
      <c r="G61" s="290">
        <v>0</v>
      </c>
      <c r="H61" s="290">
        <v>21</v>
      </c>
      <c r="I61" s="304">
        <f t="shared" si="5"/>
        <v>309</v>
      </c>
      <c r="J61" s="292"/>
      <c r="K61" s="76">
        <f t="shared" si="0"/>
        <v>1</v>
      </c>
      <c r="L61" s="77">
        <f t="shared" si="1"/>
        <v>5.15</v>
      </c>
      <c r="M61" s="293"/>
      <c r="N61" s="78"/>
    </row>
    <row r="62" spans="1:14" ht="16.5" customHeight="1" x14ac:dyDescent="0.25">
      <c r="A62" s="74">
        <v>43418</v>
      </c>
      <c r="B62" s="289">
        <v>0.33333333333333331</v>
      </c>
      <c r="C62" s="289">
        <v>0.58333333333333337</v>
      </c>
      <c r="D62" s="75">
        <f t="shared" si="6"/>
        <v>6</v>
      </c>
      <c r="E62" s="290">
        <v>0</v>
      </c>
      <c r="F62" s="290">
        <v>30</v>
      </c>
      <c r="G62" s="290">
        <v>0</v>
      </c>
      <c r="H62" s="290">
        <v>21</v>
      </c>
      <c r="I62" s="304">
        <f t="shared" si="5"/>
        <v>309</v>
      </c>
      <c r="J62" s="292"/>
      <c r="K62" s="76">
        <f t="shared" si="0"/>
        <v>1</v>
      </c>
      <c r="L62" s="77">
        <f t="shared" si="1"/>
        <v>5.15</v>
      </c>
      <c r="M62" s="293"/>
      <c r="N62" s="78"/>
    </row>
    <row r="63" spans="1:14" ht="16.5" customHeight="1" x14ac:dyDescent="0.25">
      <c r="A63" s="74">
        <v>43419</v>
      </c>
      <c r="B63" s="289">
        <v>0.33333333333333331</v>
      </c>
      <c r="C63" s="289">
        <v>0.58333333333333337</v>
      </c>
      <c r="D63" s="75">
        <f t="shared" si="6"/>
        <v>6</v>
      </c>
      <c r="E63" s="290">
        <v>0</v>
      </c>
      <c r="F63" s="290">
        <v>30</v>
      </c>
      <c r="G63" s="290">
        <v>0</v>
      </c>
      <c r="H63" s="290">
        <v>21</v>
      </c>
      <c r="I63" s="304">
        <f t="shared" si="5"/>
        <v>309</v>
      </c>
      <c r="J63" s="292"/>
      <c r="K63" s="76">
        <f t="shared" si="0"/>
        <v>1</v>
      </c>
      <c r="L63" s="77">
        <f t="shared" si="1"/>
        <v>5.15</v>
      </c>
      <c r="M63" s="293"/>
      <c r="N63" s="78"/>
    </row>
    <row r="64" spans="1:14" ht="16.5" customHeight="1" thickBot="1" x14ac:dyDescent="0.3">
      <c r="A64" s="79">
        <v>43420</v>
      </c>
      <c r="B64" s="294">
        <v>0.33333333333333331</v>
      </c>
      <c r="C64" s="294">
        <v>0.58333333333333337</v>
      </c>
      <c r="D64" s="80">
        <f t="shared" si="6"/>
        <v>6</v>
      </c>
      <c r="E64" s="295">
        <v>0</v>
      </c>
      <c r="F64" s="295">
        <v>30</v>
      </c>
      <c r="G64" s="295">
        <v>0</v>
      </c>
      <c r="H64" s="295">
        <v>21</v>
      </c>
      <c r="I64" s="305">
        <f t="shared" si="5"/>
        <v>309</v>
      </c>
      <c r="J64" s="297"/>
      <c r="K64" s="81">
        <f t="shared" si="0"/>
        <v>1</v>
      </c>
      <c r="L64" s="82">
        <f t="shared" si="1"/>
        <v>5.15</v>
      </c>
      <c r="M64" s="298"/>
      <c r="N64" s="83"/>
    </row>
    <row r="65" spans="1:14" ht="45" x14ac:dyDescent="0.25">
      <c r="A65" s="306">
        <v>43423</v>
      </c>
      <c r="B65" s="307">
        <v>0.33333333333333331</v>
      </c>
      <c r="C65" s="308">
        <v>0.5</v>
      </c>
      <c r="D65" s="309">
        <f t="shared" si="4"/>
        <v>4</v>
      </c>
      <c r="E65" s="310">
        <v>0</v>
      </c>
      <c r="F65" s="310">
        <v>30</v>
      </c>
      <c r="G65" s="310">
        <v>0</v>
      </c>
      <c r="H65" s="310">
        <v>21</v>
      </c>
      <c r="I65" s="311">
        <f t="shared" si="5"/>
        <v>189</v>
      </c>
      <c r="J65" s="312" t="s">
        <v>51</v>
      </c>
      <c r="K65" s="85">
        <f t="shared" si="0"/>
        <v>1</v>
      </c>
      <c r="L65" s="86">
        <f t="shared" si="1"/>
        <v>3.15</v>
      </c>
      <c r="M65" s="313"/>
      <c r="N65" s="235"/>
    </row>
    <row r="66" spans="1:14" ht="15" x14ac:dyDescent="0.25">
      <c r="A66" s="238">
        <v>43424</v>
      </c>
      <c r="B66" s="289">
        <v>0.33333333333333331</v>
      </c>
      <c r="C66" s="314">
        <v>0.5</v>
      </c>
      <c r="D66" s="75">
        <f t="shared" si="4"/>
        <v>4</v>
      </c>
      <c r="E66" s="290">
        <v>0</v>
      </c>
      <c r="F66" s="290">
        <v>30</v>
      </c>
      <c r="G66" s="290">
        <v>0</v>
      </c>
      <c r="H66" s="290">
        <v>21</v>
      </c>
      <c r="I66" s="304">
        <f t="shared" si="5"/>
        <v>189</v>
      </c>
      <c r="J66" s="292"/>
      <c r="K66" s="76">
        <f t="shared" si="0"/>
        <v>1</v>
      </c>
      <c r="L66" s="77">
        <f t="shared" si="1"/>
        <v>3.15</v>
      </c>
      <c r="M66" s="293"/>
      <c r="N66" s="236"/>
    </row>
    <row r="67" spans="1:14" ht="16.5" customHeight="1" x14ac:dyDescent="0.25">
      <c r="A67" s="238">
        <v>43425</v>
      </c>
      <c r="B67" s="89" t="s">
        <v>10</v>
      </c>
      <c r="C67" s="90"/>
      <c r="D67" s="91"/>
      <c r="E67" s="225"/>
      <c r="F67" s="225"/>
      <c r="G67" s="225"/>
      <c r="H67" s="225"/>
      <c r="I67" s="230"/>
      <c r="J67" s="315" t="s">
        <v>42</v>
      </c>
      <c r="K67" s="76">
        <f t="shared" si="0"/>
        <v>0</v>
      </c>
      <c r="L67" s="77">
        <f t="shared" si="1"/>
        <v>0</v>
      </c>
      <c r="M67" s="316"/>
      <c r="N67" s="237"/>
    </row>
    <row r="68" spans="1:14" s="205" customFormat="1" ht="16.5" customHeight="1" x14ac:dyDescent="0.25">
      <c r="A68" s="238">
        <v>43426</v>
      </c>
      <c r="B68" s="89" t="s">
        <v>10</v>
      </c>
      <c r="C68" s="90"/>
      <c r="D68" s="91"/>
      <c r="E68" s="225"/>
      <c r="F68" s="225"/>
      <c r="G68" s="225"/>
      <c r="H68" s="225"/>
      <c r="I68" s="230"/>
      <c r="J68" s="212" t="s">
        <v>67</v>
      </c>
      <c r="K68" s="76">
        <f t="shared" si="0"/>
        <v>0</v>
      </c>
      <c r="L68" s="77">
        <f t="shared" si="1"/>
        <v>0</v>
      </c>
      <c r="M68" s="217"/>
      <c r="N68" s="237"/>
    </row>
    <row r="69" spans="1:14" ht="16.5" customHeight="1" thickBot="1" x14ac:dyDescent="0.3">
      <c r="A69" s="317">
        <v>43427</v>
      </c>
      <c r="B69" s="239" t="s">
        <v>10</v>
      </c>
      <c r="C69" s="240"/>
      <c r="D69" s="241"/>
      <c r="E69" s="242"/>
      <c r="F69" s="242"/>
      <c r="G69" s="242"/>
      <c r="H69" s="242"/>
      <c r="I69" s="243"/>
      <c r="J69" s="297" t="s">
        <v>42</v>
      </c>
      <c r="K69" s="81">
        <f t="shared" si="0"/>
        <v>0</v>
      </c>
      <c r="L69" s="82">
        <f t="shared" si="1"/>
        <v>0</v>
      </c>
      <c r="M69" s="298"/>
      <c r="N69" s="244"/>
    </row>
    <row r="70" spans="1:14" ht="16.5" customHeight="1" x14ac:dyDescent="0.25">
      <c r="A70" s="88">
        <v>43430</v>
      </c>
      <c r="B70" s="318">
        <v>0.33333333333333331</v>
      </c>
      <c r="C70" s="318">
        <v>0.58333333333333337</v>
      </c>
      <c r="D70" s="319">
        <f t="shared" ref="D70:D89" si="8">MAX((INT((C70-B70)*1440)/60),0)</f>
        <v>6</v>
      </c>
      <c r="E70" s="320">
        <v>0</v>
      </c>
      <c r="F70" s="320">
        <v>30</v>
      </c>
      <c r="G70" s="320">
        <v>0</v>
      </c>
      <c r="H70" s="320">
        <v>21</v>
      </c>
      <c r="I70" s="321">
        <f t="shared" ref="I70:I89" si="9">MAX((D70*60)-H70-F70-E70-G70,0)</f>
        <v>309</v>
      </c>
      <c r="J70" s="378"/>
      <c r="K70" s="93">
        <f t="shared" si="0"/>
        <v>1</v>
      </c>
      <c r="L70" s="94">
        <f t="shared" si="1"/>
        <v>5.15</v>
      </c>
      <c r="M70" s="322"/>
      <c r="N70" s="95"/>
    </row>
    <row r="71" spans="1:14" ht="16.5" customHeight="1" x14ac:dyDescent="0.25">
      <c r="A71" s="74">
        <v>43431</v>
      </c>
      <c r="B71" s="289">
        <v>0.33333333333333331</v>
      </c>
      <c r="C71" s="289">
        <v>0.58333333333333337</v>
      </c>
      <c r="D71" s="75">
        <f t="shared" si="8"/>
        <v>6</v>
      </c>
      <c r="E71" s="290">
        <v>0</v>
      </c>
      <c r="F71" s="290">
        <v>30</v>
      </c>
      <c r="G71" s="290">
        <v>0</v>
      </c>
      <c r="H71" s="290">
        <v>21</v>
      </c>
      <c r="I71" s="304">
        <f t="shared" si="9"/>
        <v>309</v>
      </c>
      <c r="J71" s="292"/>
      <c r="K71" s="76">
        <f t="shared" si="0"/>
        <v>1</v>
      </c>
      <c r="L71" s="77">
        <f t="shared" si="1"/>
        <v>5.15</v>
      </c>
      <c r="M71" s="293"/>
      <c r="N71" s="78"/>
    </row>
    <row r="72" spans="1:14" ht="16.5" customHeight="1" x14ac:dyDescent="0.25">
      <c r="A72" s="74">
        <v>43432</v>
      </c>
      <c r="B72" s="289">
        <v>0.33333333333333331</v>
      </c>
      <c r="C72" s="289">
        <v>0.58333333333333337</v>
      </c>
      <c r="D72" s="75">
        <f t="shared" si="8"/>
        <v>6</v>
      </c>
      <c r="E72" s="290">
        <v>0</v>
      </c>
      <c r="F72" s="290">
        <v>30</v>
      </c>
      <c r="G72" s="290">
        <v>0</v>
      </c>
      <c r="H72" s="290">
        <v>21</v>
      </c>
      <c r="I72" s="304">
        <f t="shared" si="9"/>
        <v>309</v>
      </c>
      <c r="J72" s="292"/>
      <c r="K72" s="76">
        <f t="shared" si="0"/>
        <v>1</v>
      </c>
      <c r="L72" s="77">
        <f t="shared" si="1"/>
        <v>5.15</v>
      </c>
      <c r="M72" s="293"/>
      <c r="N72" s="78"/>
    </row>
    <row r="73" spans="1:14" ht="16.5" customHeight="1" x14ac:dyDescent="0.25">
      <c r="A73" s="74">
        <v>43433</v>
      </c>
      <c r="B73" s="289">
        <v>0.33333333333333331</v>
      </c>
      <c r="C73" s="289">
        <v>0.58333333333333337</v>
      </c>
      <c r="D73" s="75">
        <f t="shared" si="8"/>
        <v>6</v>
      </c>
      <c r="E73" s="290">
        <v>0</v>
      </c>
      <c r="F73" s="290">
        <v>30</v>
      </c>
      <c r="G73" s="290">
        <v>0</v>
      </c>
      <c r="H73" s="290">
        <v>21</v>
      </c>
      <c r="I73" s="304">
        <f t="shared" si="9"/>
        <v>309</v>
      </c>
      <c r="J73" s="292"/>
      <c r="K73" s="76">
        <f t="shared" si="0"/>
        <v>1</v>
      </c>
      <c r="L73" s="77">
        <f t="shared" si="1"/>
        <v>5.15</v>
      </c>
      <c r="M73" s="293"/>
      <c r="N73" s="78"/>
    </row>
    <row r="74" spans="1:14" ht="16.5" customHeight="1" thickBot="1" x14ac:dyDescent="0.3">
      <c r="A74" s="79">
        <v>43434</v>
      </c>
      <c r="B74" s="294">
        <v>0.33333333333333331</v>
      </c>
      <c r="C74" s="294">
        <v>0.58333333333333337</v>
      </c>
      <c r="D74" s="80">
        <f t="shared" si="8"/>
        <v>6</v>
      </c>
      <c r="E74" s="295">
        <v>0</v>
      </c>
      <c r="F74" s="295">
        <v>30</v>
      </c>
      <c r="G74" s="295">
        <v>0</v>
      </c>
      <c r="H74" s="295">
        <v>21</v>
      </c>
      <c r="I74" s="305">
        <f t="shared" si="9"/>
        <v>309</v>
      </c>
      <c r="J74" s="297"/>
      <c r="K74" s="81">
        <f t="shared" ref="K74:K137" si="10">IF(I74+M74&gt;0,1,0)</f>
        <v>1</v>
      </c>
      <c r="L74" s="82">
        <f t="shared" si="1"/>
        <v>5.15</v>
      </c>
      <c r="M74" s="298"/>
      <c r="N74" s="83"/>
    </row>
    <row r="75" spans="1:14" ht="16.5" customHeight="1" x14ac:dyDescent="0.25">
      <c r="A75" s="96">
        <v>43437</v>
      </c>
      <c r="B75" s="307">
        <v>0.33333333333333331</v>
      </c>
      <c r="C75" s="307">
        <v>0.58333333333333337</v>
      </c>
      <c r="D75" s="97">
        <f t="shared" si="8"/>
        <v>6</v>
      </c>
      <c r="E75" s="310">
        <v>0</v>
      </c>
      <c r="F75" s="310">
        <v>30</v>
      </c>
      <c r="G75" s="310">
        <v>0</v>
      </c>
      <c r="H75" s="310">
        <v>21</v>
      </c>
      <c r="I75" s="323">
        <f t="shared" si="9"/>
        <v>309</v>
      </c>
      <c r="J75" s="312"/>
      <c r="K75" s="98">
        <f t="shared" si="10"/>
        <v>1</v>
      </c>
      <c r="L75" s="99">
        <f t="shared" ref="L75:L141" si="11">I75/60</f>
        <v>5.15</v>
      </c>
      <c r="M75" s="313"/>
      <c r="N75" s="100"/>
    </row>
    <row r="76" spans="1:14" ht="16.5" customHeight="1" x14ac:dyDescent="0.25">
      <c r="A76" s="101">
        <v>43438</v>
      </c>
      <c r="B76" s="289">
        <v>0.33333333333333331</v>
      </c>
      <c r="C76" s="289">
        <v>0.58333333333333337</v>
      </c>
      <c r="D76" s="102">
        <f t="shared" si="8"/>
        <v>6</v>
      </c>
      <c r="E76" s="290">
        <v>0</v>
      </c>
      <c r="F76" s="290">
        <v>30</v>
      </c>
      <c r="G76" s="290">
        <v>0</v>
      </c>
      <c r="H76" s="290">
        <v>21</v>
      </c>
      <c r="I76" s="221">
        <f t="shared" si="9"/>
        <v>309</v>
      </c>
      <c r="J76" s="292"/>
      <c r="K76" s="103">
        <f t="shared" si="10"/>
        <v>1</v>
      </c>
      <c r="L76" s="104">
        <f t="shared" si="11"/>
        <v>5.15</v>
      </c>
      <c r="M76" s="293"/>
      <c r="N76" s="105"/>
    </row>
    <row r="77" spans="1:14" ht="16.5" customHeight="1" x14ac:dyDescent="0.25">
      <c r="A77" s="101">
        <v>43439</v>
      </c>
      <c r="B77" s="289">
        <v>0.33333333333333331</v>
      </c>
      <c r="C77" s="289">
        <v>0.58333333333333337</v>
      </c>
      <c r="D77" s="102">
        <f t="shared" si="8"/>
        <v>6</v>
      </c>
      <c r="E77" s="290">
        <v>0</v>
      </c>
      <c r="F77" s="290">
        <v>30</v>
      </c>
      <c r="G77" s="290">
        <v>0</v>
      </c>
      <c r="H77" s="290">
        <v>21</v>
      </c>
      <c r="I77" s="221">
        <f t="shared" si="9"/>
        <v>309</v>
      </c>
      <c r="J77" s="292"/>
      <c r="K77" s="103">
        <f t="shared" si="10"/>
        <v>1</v>
      </c>
      <c r="L77" s="104">
        <f t="shared" si="11"/>
        <v>5.15</v>
      </c>
      <c r="M77" s="293"/>
      <c r="N77" s="105"/>
    </row>
    <row r="78" spans="1:14" ht="16.5" customHeight="1" x14ac:dyDescent="0.25">
      <c r="A78" s="101">
        <v>43440</v>
      </c>
      <c r="B78" s="289">
        <v>0.33333333333333331</v>
      </c>
      <c r="C78" s="289">
        <v>0.58333333333333337</v>
      </c>
      <c r="D78" s="102">
        <f t="shared" si="8"/>
        <v>6</v>
      </c>
      <c r="E78" s="290">
        <v>0</v>
      </c>
      <c r="F78" s="290">
        <v>30</v>
      </c>
      <c r="G78" s="290">
        <v>0</v>
      </c>
      <c r="H78" s="290">
        <v>21</v>
      </c>
      <c r="I78" s="221">
        <f t="shared" si="9"/>
        <v>309</v>
      </c>
      <c r="J78" s="292"/>
      <c r="K78" s="103">
        <f t="shared" si="10"/>
        <v>1</v>
      </c>
      <c r="L78" s="104">
        <f t="shared" si="11"/>
        <v>5.15</v>
      </c>
      <c r="M78" s="293"/>
      <c r="N78" s="105"/>
    </row>
    <row r="79" spans="1:14" ht="16.5" customHeight="1" thickBot="1" x14ac:dyDescent="0.3">
      <c r="A79" s="106">
        <v>43441</v>
      </c>
      <c r="B79" s="294">
        <v>0.33333333333333331</v>
      </c>
      <c r="C79" s="294">
        <v>0.58333333333333337</v>
      </c>
      <c r="D79" s="107">
        <f t="shared" si="8"/>
        <v>6</v>
      </c>
      <c r="E79" s="295">
        <v>0</v>
      </c>
      <c r="F79" s="295">
        <v>30</v>
      </c>
      <c r="G79" s="295">
        <v>0</v>
      </c>
      <c r="H79" s="295">
        <v>21</v>
      </c>
      <c r="I79" s="324">
        <f t="shared" si="9"/>
        <v>309</v>
      </c>
      <c r="J79" s="297"/>
      <c r="K79" s="108">
        <f t="shared" si="10"/>
        <v>1</v>
      </c>
      <c r="L79" s="109">
        <f t="shared" si="11"/>
        <v>5.15</v>
      </c>
      <c r="M79" s="298"/>
      <c r="N79" s="110"/>
    </row>
    <row r="80" spans="1:14" ht="15" x14ac:dyDescent="0.25">
      <c r="A80" s="111">
        <v>43444</v>
      </c>
      <c r="B80" s="307">
        <v>0.33333333333333331</v>
      </c>
      <c r="C80" s="307">
        <v>0.58333333333333337</v>
      </c>
      <c r="D80" s="97">
        <f t="shared" si="8"/>
        <v>6</v>
      </c>
      <c r="E80" s="310">
        <v>0</v>
      </c>
      <c r="F80" s="310">
        <v>30</v>
      </c>
      <c r="G80" s="310">
        <v>0</v>
      </c>
      <c r="H80" s="310">
        <v>21</v>
      </c>
      <c r="I80" s="323">
        <f t="shared" si="9"/>
        <v>309</v>
      </c>
      <c r="J80" s="312" t="s">
        <v>53</v>
      </c>
      <c r="K80" s="112">
        <f t="shared" si="10"/>
        <v>1</v>
      </c>
      <c r="L80" s="113">
        <f t="shared" si="11"/>
        <v>5.15</v>
      </c>
      <c r="M80" s="313"/>
      <c r="N80" s="114"/>
    </row>
    <row r="81" spans="1:14" ht="16.5" customHeight="1" x14ac:dyDescent="0.25">
      <c r="A81" s="101">
        <v>43445</v>
      </c>
      <c r="B81" s="289">
        <v>0.33333333333333331</v>
      </c>
      <c r="C81" s="289">
        <v>0.58333333333333337</v>
      </c>
      <c r="D81" s="102">
        <f t="shared" si="8"/>
        <v>6</v>
      </c>
      <c r="E81" s="290">
        <v>0</v>
      </c>
      <c r="F81" s="290">
        <v>30</v>
      </c>
      <c r="G81" s="290">
        <v>0</v>
      </c>
      <c r="H81" s="290">
        <v>21</v>
      </c>
      <c r="I81" s="221">
        <f t="shared" si="9"/>
        <v>309</v>
      </c>
      <c r="J81" s="292"/>
      <c r="K81" s="103">
        <f t="shared" si="10"/>
        <v>1</v>
      </c>
      <c r="L81" s="104">
        <f t="shared" si="11"/>
        <v>5.15</v>
      </c>
      <c r="M81" s="293"/>
      <c r="N81" s="105"/>
    </row>
    <row r="82" spans="1:14" ht="16.5" customHeight="1" x14ac:dyDescent="0.25">
      <c r="A82" s="101">
        <v>43446</v>
      </c>
      <c r="B82" s="289">
        <v>0.33333333333333331</v>
      </c>
      <c r="C82" s="289">
        <v>0.58333333333333337</v>
      </c>
      <c r="D82" s="102">
        <f t="shared" si="8"/>
        <v>6</v>
      </c>
      <c r="E82" s="290">
        <v>0</v>
      </c>
      <c r="F82" s="290">
        <v>30</v>
      </c>
      <c r="G82" s="290">
        <v>0</v>
      </c>
      <c r="H82" s="290">
        <v>21</v>
      </c>
      <c r="I82" s="221">
        <f t="shared" si="9"/>
        <v>309</v>
      </c>
      <c r="J82" s="292"/>
      <c r="K82" s="103">
        <f t="shared" si="10"/>
        <v>1</v>
      </c>
      <c r="L82" s="104">
        <f t="shared" si="11"/>
        <v>5.15</v>
      </c>
      <c r="M82" s="293"/>
      <c r="N82" s="105"/>
    </row>
    <row r="83" spans="1:14" ht="16.5" customHeight="1" x14ac:dyDescent="0.25">
      <c r="A83" s="101">
        <v>43447</v>
      </c>
      <c r="B83" s="289">
        <v>0.33333333333333331</v>
      </c>
      <c r="C83" s="289">
        <v>0.58333333333333337</v>
      </c>
      <c r="D83" s="102">
        <f t="shared" si="8"/>
        <v>6</v>
      </c>
      <c r="E83" s="290">
        <v>0</v>
      </c>
      <c r="F83" s="290">
        <v>30</v>
      </c>
      <c r="G83" s="290">
        <v>0</v>
      </c>
      <c r="H83" s="290">
        <v>21</v>
      </c>
      <c r="I83" s="221">
        <f t="shared" si="9"/>
        <v>309</v>
      </c>
      <c r="J83" s="292"/>
      <c r="K83" s="103">
        <f t="shared" si="10"/>
        <v>1</v>
      </c>
      <c r="L83" s="104">
        <f t="shared" si="11"/>
        <v>5.15</v>
      </c>
      <c r="M83" s="293"/>
      <c r="N83" s="105"/>
    </row>
    <row r="84" spans="1:14" ht="16.5" customHeight="1" thickBot="1" x14ac:dyDescent="0.3">
      <c r="A84" s="106">
        <v>43448</v>
      </c>
      <c r="B84" s="294">
        <v>0.33333333333333331</v>
      </c>
      <c r="C84" s="294">
        <v>0.58333333333333337</v>
      </c>
      <c r="D84" s="107">
        <f t="shared" si="8"/>
        <v>6</v>
      </c>
      <c r="E84" s="295">
        <v>0</v>
      </c>
      <c r="F84" s="295">
        <v>30</v>
      </c>
      <c r="G84" s="295">
        <v>0</v>
      </c>
      <c r="H84" s="295">
        <v>21</v>
      </c>
      <c r="I84" s="324">
        <f t="shared" si="9"/>
        <v>309</v>
      </c>
      <c r="J84" s="297"/>
      <c r="K84" s="108">
        <f t="shared" si="10"/>
        <v>1</v>
      </c>
      <c r="L84" s="109">
        <f t="shared" si="11"/>
        <v>5.15</v>
      </c>
      <c r="M84" s="298"/>
      <c r="N84" s="110"/>
    </row>
    <row r="85" spans="1:14" ht="15" x14ac:dyDescent="0.25">
      <c r="A85" s="111">
        <v>43451</v>
      </c>
      <c r="B85" s="307">
        <v>0.33333333333333331</v>
      </c>
      <c r="C85" s="307">
        <v>0.58333333333333337</v>
      </c>
      <c r="D85" s="97">
        <f t="shared" si="8"/>
        <v>6</v>
      </c>
      <c r="E85" s="310">
        <v>0</v>
      </c>
      <c r="F85" s="310">
        <v>30</v>
      </c>
      <c r="G85" s="310">
        <v>0</v>
      </c>
      <c r="H85" s="310">
        <v>21</v>
      </c>
      <c r="I85" s="323">
        <f t="shared" si="9"/>
        <v>309</v>
      </c>
      <c r="J85" s="312" t="s">
        <v>53</v>
      </c>
      <c r="K85" s="112">
        <f t="shared" si="10"/>
        <v>1</v>
      </c>
      <c r="L85" s="113">
        <f t="shared" si="11"/>
        <v>5.15</v>
      </c>
      <c r="M85" s="313"/>
      <c r="N85" s="114"/>
    </row>
    <row r="86" spans="1:14" ht="16.5" customHeight="1" x14ac:dyDescent="0.25">
      <c r="A86" s="101">
        <v>43452</v>
      </c>
      <c r="B86" s="289">
        <v>0.33333333333333331</v>
      </c>
      <c r="C86" s="289">
        <v>0.58333333333333337</v>
      </c>
      <c r="D86" s="102">
        <f t="shared" si="8"/>
        <v>6</v>
      </c>
      <c r="E86" s="290">
        <v>0</v>
      </c>
      <c r="F86" s="290">
        <v>30</v>
      </c>
      <c r="G86" s="290">
        <v>0</v>
      </c>
      <c r="H86" s="290">
        <v>21</v>
      </c>
      <c r="I86" s="221">
        <f t="shared" si="9"/>
        <v>309</v>
      </c>
      <c r="J86" s="292"/>
      <c r="K86" s="103">
        <f t="shared" si="10"/>
        <v>1</v>
      </c>
      <c r="L86" s="104">
        <f t="shared" si="11"/>
        <v>5.15</v>
      </c>
      <c r="M86" s="293"/>
      <c r="N86" s="105"/>
    </row>
    <row r="87" spans="1:14" ht="16.5" customHeight="1" x14ac:dyDescent="0.25">
      <c r="A87" s="101">
        <v>43453</v>
      </c>
      <c r="B87" s="289">
        <v>0.33333333333333331</v>
      </c>
      <c r="C87" s="289">
        <v>0.58333333333333337</v>
      </c>
      <c r="D87" s="102">
        <f t="shared" si="8"/>
        <v>6</v>
      </c>
      <c r="E87" s="290">
        <v>0</v>
      </c>
      <c r="F87" s="290">
        <v>30</v>
      </c>
      <c r="G87" s="290">
        <v>0</v>
      </c>
      <c r="H87" s="290">
        <v>21</v>
      </c>
      <c r="I87" s="221">
        <f t="shared" si="9"/>
        <v>309</v>
      </c>
      <c r="J87" s="292"/>
      <c r="K87" s="103">
        <f t="shared" si="10"/>
        <v>1</v>
      </c>
      <c r="L87" s="104">
        <f t="shared" si="11"/>
        <v>5.15</v>
      </c>
      <c r="M87" s="293"/>
      <c r="N87" s="105"/>
    </row>
    <row r="88" spans="1:14" ht="16.5" customHeight="1" x14ac:dyDescent="0.25">
      <c r="A88" s="101">
        <v>43454</v>
      </c>
      <c r="B88" s="289">
        <v>0.33333333333333331</v>
      </c>
      <c r="C88" s="289">
        <v>0.58333333333333337</v>
      </c>
      <c r="D88" s="102">
        <f t="shared" si="8"/>
        <v>6</v>
      </c>
      <c r="E88" s="290">
        <v>0</v>
      </c>
      <c r="F88" s="290">
        <v>30</v>
      </c>
      <c r="G88" s="290">
        <v>0</v>
      </c>
      <c r="H88" s="290">
        <v>21</v>
      </c>
      <c r="I88" s="221">
        <f t="shared" si="9"/>
        <v>309</v>
      </c>
      <c r="J88" s="292"/>
      <c r="K88" s="103">
        <f t="shared" si="10"/>
        <v>1</v>
      </c>
      <c r="L88" s="104">
        <f t="shared" si="11"/>
        <v>5.15</v>
      </c>
      <c r="M88" s="293"/>
      <c r="N88" s="105"/>
    </row>
    <row r="89" spans="1:14" ht="16.5" customHeight="1" thickBot="1" x14ac:dyDescent="0.3">
      <c r="A89" s="106">
        <v>43455</v>
      </c>
      <c r="B89" s="294">
        <v>0.33333333333333331</v>
      </c>
      <c r="C89" s="294">
        <v>0.58333333333333337</v>
      </c>
      <c r="D89" s="107">
        <f t="shared" si="8"/>
        <v>6</v>
      </c>
      <c r="E89" s="295">
        <v>0</v>
      </c>
      <c r="F89" s="295">
        <v>30</v>
      </c>
      <c r="G89" s="295">
        <v>0</v>
      </c>
      <c r="H89" s="295">
        <v>21</v>
      </c>
      <c r="I89" s="324">
        <f t="shared" si="9"/>
        <v>309</v>
      </c>
      <c r="J89" s="297"/>
      <c r="K89" s="108">
        <f t="shared" si="10"/>
        <v>1</v>
      </c>
      <c r="L89" s="109">
        <f t="shared" si="11"/>
        <v>5.15</v>
      </c>
      <c r="M89" s="298"/>
      <c r="N89" s="110"/>
    </row>
    <row r="90" spans="1:14" ht="16.5" customHeight="1" x14ac:dyDescent="0.25">
      <c r="A90" s="325">
        <v>43458</v>
      </c>
      <c r="B90" s="250" t="s">
        <v>10</v>
      </c>
      <c r="C90" s="251"/>
      <c r="D90" s="252"/>
      <c r="E90" s="253"/>
      <c r="F90" s="253"/>
      <c r="G90" s="253"/>
      <c r="H90" s="253"/>
      <c r="I90" s="254"/>
      <c r="J90" s="326" t="s">
        <v>43</v>
      </c>
      <c r="K90" s="112">
        <f t="shared" si="10"/>
        <v>0</v>
      </c>
      <c r="L90" s="113">
        <f t="shared" si="11"/>
        <v>0</v>
      </c>
      <c r="M90" s="327"/>
      <c r="N90" s="255"/>
    </row>
    <row r="91" spans="1:14" s="205" customFormat="1" ht="16.5" customHeight="1" x14ac:dyDescent="0.25">
      <c r="A91" s="256">
        <v>43459</v>
      </c>
      <c r="B91" s="115" t="s">
        <v>10</v>
      </c>
      <c r="C91" s="116"/>
      <c r="D91" s="117"/>
      <c r="E91" s="226"/>
      <c r="F91" s="226"/>
      <c r="G91" s="226"/>
      <c r="H91" s="226"/>
      <c r="I91" s="231"/>
      <c r="J91" s="213" t="s">
        <v>62</v>
      </c>
      <c r="K91" s="103">
        <f t="shared" si="10"/>
        <v>0</v>
      </c>
      <c r="L91" s="104">
        <f t="shared" si="11"/>
        <v>0</v>
      </c>
      <c r="M91" s="218"/>
      <c r="N91" s="257"/>
    </row>
    <row r="92" spans="1:14" ht="16.5" customHeight="1" x14ac:dyDescent="0.25">
      <c r="A92" s="256">
        <v>43460</v>
      </c>
      <c r="B92" s="115" t="s">
        <v>10</v>
      </c>
      <c r="C92" s="116"/>
      <c r="D92" s="117"/>
      <c r="E92" s="226"/>
      <c r="F92" s="226"/>
      <c r="G92" s="226"/>
      <c r="H92" s="226"/>
      <c r="I92" s="231"/>
      <c r="J92" s="213" t="s">
        <v>43</v>
      </c>
      <c r="K92" s="103">
        <f t="shared" si="10"/>
        <v>0</v>
      </c>
      <c r="L92" s="104">
        <f t="shared" si="11"/>
        <v>0</v>
      </c>
      <c r="M92" s="316"/>
      <c r="N92" s="257"/>
    </row>
    <row r="93" spans="1:14" ht="16.5" customHeight="1" x14ac:dyDescent="0.25">
      <c r="A93" s="256">
        <v>43461</v>
      </c>
      <c r="B93" s="115" t="s">
        <v>10</v>
      </c>
      <c r="C93" s="116"/>
      <c r="D93" s="117"/>
      <c r="E93" s="226"/>
      <c r="F93" s="226"/>
      <c r="G93" s="226"/>
      <c r="H93" s="226"/>
      <c r="I93" s="231"/>
      <c r="J93" s="213" t="s">
        <v>43</v>
      </c>
      <c r="K93" s="103">
        <f t="shared" si="10"/>
        <v>0</v>
      </c>
      <c r="L93" s="104">
        <f t="shared" si="11"/>
        <v>0</v>
      </c>
      <c r="M93" s="316"/>
      <c r="N93" s="257"/>
    </row>
    <row r="94" spans="1:14" ht="16.5" customHeight="1" thickBot="1" x14ac:dyDescent="0.3">
      <c r="A94" s="328">
        <v>43462</v>
      </c>
      <c r="B94" s="258" t="s">
        <v>10</v>
      </c>
      <c r="C94" s="259"/>
      <c r="D94" s="260"/>
      <c r="E94" s="261"/>
      <c r="F94" s="261"/>
      <c r="G94" s="261"/>
      <c r="H94" s="261"/>
      <c r="I94" s="262"/>
      <c r="J94" s="265" t="s">
        <v>43</v>
      </c>
      <c r="K94" s="108">
        <f t="shared" si="10"/>
        <v>0</v>
      </c>
      <c r="L94" s="109">
        <f t="shared" si="11"/>
        <v>0</v>
      </c>
      <c r="M94" s="329"/>
      <c r="N94" s="263"/>
    </row>
    <row r="95" spans="1:14" ht="16.5" customHeight="1" x14ac:dyDescent="0.25">
      <c r="A95" s="96">
        <v>43465</v>
      </c>
      <c r="B95" s="245" t="s">
        <v>10</v>
      </c>
      <c r="C95" s="246"/>
      <c r="D95" s="247"/>
      <c r="E95" s="248"/>
      <c r="F95" s="248"/>
      <c r="G95" s="248"/>
      <c r="H95" s="248"/>
      <c r="I95" s="249"/>
      <c r="J95" s="264" t="s">
        <v>43</v>
      </c>
      <c r="K95" s="98">
        <f t="shared" si="10"/>
        <v>0</v>
      </c>
      <c r="L95" s="99">
        <f t="shared" si="11"/>
        <v>0</v>
      </c>
      <c r="M95" s="330"/>
      <c r="N95" s="100"/>
    </row>
    <row r="96" spans="1:14" s="205" customFormat="1" ht="16.5" customHeight="1" x14ac:dyDescent="0.25">
      <c r="A96" s="118">
        <v>43466</v>
      </c>
      <c r="B96" s="119" t="s">
        <v>10</v>
      </c>
      <c r="C96" s="120"/>
      <c r="D96" s="121"/>
      <c r="E96" s="227"/>
      <c r="F96" s="227"/>
      <c r="G96" s="227"/>
      <c r="H96" s="227"/>
      <c r="I96" s="232"/>
      <c r="J96" s="214" t="s">
        <v>68</v>
      </c>
      <c r="K96" s="122">
        <f t="shared" si="10"/>
        <v>0</v>
      </c>
      <c r="L96" s="123">
        <f t="shared" si="11"/>
        <v>0</v>
      </c>
      <c r="M96" s="219"/>
      <c r="N96" s="124"/>
    </row>
    <row r="97" spans="1:14" ht="16.5" customHeight="1" x14ac:dyDescent="0.25">
      <c r="A97" s="118">
        <v>43467</v>
      </c>
      <c r="B97" s="119" t="s">
        <v>10</v>
      </c>
      <c r="C97" s="120"/>
      <c r="D97" s="121"/>
      <c r="E97" s="227"/>
      <c r="F97" s="227"/>
      <c r="G97" s="227"/>
      <c r="H97" s="227"/>
      <c r="I97" s="232"/>
      <c r="J97" s="214" t="s">
        <v>43</v>
      </c>
      <c r="K97" s="122">
        <f t="shared" si="10"/>
        <v>0</v>
      </c>
      <c r="L97" s="123">
        <f t="shared" si="11"/>
        <v>0</v>
      </c>
      <c r="M97" s="316"/>
      <c r="N97" s="124"/>
    </row>
    <row r="98" spans="1:14" ht="16.5" customHeight="1" x14ac:dyDescent="0.25">
      <c r="A98" s="118">
        <v>43468</v>
      </c>
      <c r="B98" s="289">
        <v>0.33333333333333331</v>
      </c>
      <c r="C98" s="289">
        <v>0.58333333333333337</v>
      </c>
      <c r="D98" s="125">
        <f t="shared" ref="D98:D129" si="12">MAX((INT((C98-B98)*1440)/60),0)</f>
        <v>6</v>
      </c>
      <c r="E98" s="290">
        <v>0</v>
      </c>
      <c r="F98" s="290">
        <v>30</v>
      </c>
      <c r="G98" s="290">
        <v>0</v>
      </c>
      <c r="H98" s="290">
        <v>21</v>
      </c>
      <c r="I98" s="331">
        <f t="shared" ref="I98:I161" si="13">MAX((D98*60)-H98-F98-E98-G98,0)</f>
        <v>309</v>
      </c>
      <c r="J98" s="292"/>
      <c r="K98" s="122">
        <f t="shared" si="10"/>
        <v>1</v>
      </c>
      <c r="L98" s="123">
        <f t="shared" si="11"/>
        <v>5.15</v>
      </c>
      <c r="M98" s="293"/>
      <c r="N98" s="124"/>
    </row>
    <row r="99" spans="1:14" ht="16.5" customHeight="1" thickBot="1" x14ac:dyDescent="0.3">
      <c r="A99" s="126">
        <v>43469</v>
      </c>
      <c r="B99" s="294">
        <v>0.33333333333333331</v>
      </c>
      <c r="C99" s="294">
        <v>0.58333333333333337</v>
      </c>
      <c r="D99" s="127">
        <f t="shared" si="12"/>
        <v>6</v>
      </c>
      <c r="E99" s="295">
        <v>0</v>
      </c>
      <c r="F99" s="295">
        <v>30</v>
      </c>
      <c r="G99" s="295">
        <v>0</v>
      </c>
      <c r="H99" s="295">
        <v>21</v>
      </c>
      <c r="I99" s="332">
        <f t="shared" si="13"/>
        <v>309</v>
      </c>
      <c r="J99" s="297"/>
      <c r="K99" s="128">
        <f t="shared" si="10"/>
        <v>1</v>
      </c>
      <c r="L99" s="129">
        <f t="shared" si="11"/>
        <v>5.15</v>
      </c>
      <c r="M99" s="298"/>
      <c r="N99" s="130"/>
    </row>
    <row r="100" spans="1:14" ht="16.5" customHeight="1" x14ac:dyDescent="0.25">
      <c r="A100" s="131">
        <v>43472</v>
      </c>
      <c r="B100" s="289">
        <v>0.33333333333333331</v>
      </c>
      <c r="C100" s="289">
        <v>0.58333333333333337</v>
      </c>
      <c r="D100" s="135">
        <f t="shared" si="12"/>
        <v>6</v>
      </c>
      <c r="E100" s="290">
        <v>0</v>
      </c>
      <c r="F100" s="290">
        <v>30</v>
      </c>
      <c r="G100" s="290">
        <v>0</v>
      </c>
      <c r="H100" s="290">
        <v>21</v>
      </c>
      <c r="I100" s="333">
        <f t="shared" si="13"/>
        <v>309</v>
      </c>
      <c r="J100" s="292"/>
      <c r="K100" s="132">
        <f t="shared" si="10"/>
        <v>1</v>
      </c>
      <c r="L100" s="133">
        <f t="shared" si="11"/>
        <v>5.15</v>
      </c>
      <c r="M100" s="293"/>
      <c r="N100" s="134"/>
    </row>
    <row r="101" spans="1:14" ht="16.5" customHeight="1" x14ac:dyDescent="0.25">
      <c r="A101" s="118">
        <v>43473</v>
      </c>
      <c r="B101" s="289">
        <v>0.33333333333333331</v>
      </c>
      <c r="C101" s="289">
        <v>0.58333333333333337</v>
      </c>
      <c r="D101" s="135">
        <f t="shared" si="12"/>
        <v>6</v>
      </c>
      <c r="E101" s="290">
        <v>0</v>
      </c>
      <c r="F101" s="290">
        <v>30</v>
      </c>
      <c r="G101" s="290">
        <v>0</v>
      </c>
      <c r="H101" s="290">
        <v>21</v>
      </c>
      <c r="I101" s="333">
        <f t="shared" si="13"/>
        <v>309</v>
      </c>
      <c r="J101" s="292"/>
      <c r="K101" s="122">
        <f t="shared" si="10"/>
        <v>1</v>
      </c>
      <c r="L101" s="123">
        <f t="shared" si="11"/>
        <v>5.15</v>
      </c>
      <c r="M101" s="293"/>
      <c r="N101" s="124"/>
    </row>
    <row r="102" spans="1:14" ht="16.5" customHeight="1" x14ac:dyDescent="0.25">
      <c r="A102" s="118">
        <v>43474</v>
      </c>
      <c r="B102" s="289">
        <v>0.33333333333333331</v>
      </c>
      <c r="C102" s="289">
        <v>0.58333333333333337</v>
      </c>
      <c r="D102" s="135">
        <f t="shared" si="12"/>
        <v>6</v>
      </c>
      <c r="E102" s="290">
        <v>0</v>
      </c>
      <c r="F102" s="290">
        <v>30</v>
      </c>
      <c r="G102" s="290">
        <v>0</v>
      </c>
      <c r="H102" s="290">
        <v>21</v>
      </c>
      <c r="I102" s="333">
        <f t="shared" si="13"/>
        <v>309</v>
      </c>
      <c r="J102" s="292"/>
      <c r="K102" s="122">
        <f t="shared" si="10"/>
        <v>1</v>
      </c>
      <c r="L102" s="123">
        <f t="shared" si="11"/>
        <v>5.15</v>
      </c>
      <c r="M102" s="293"/>
      <c r="N102" s="124"/>
    </row>
    <row r="103" spans="1:14" ht="16.5" customHeight="1" x14ac:dyDescent="0.25">
      <c r="A103" s="118">
        <v>43475</v>
      </c>
      <c r="B103" s="289">
        <v>0.33333333333333331</v>
      </c>
      <c r="C103" s="289">
        <v>0.58333333333333337</v>
      </c>
      <c r="D103" s="125">
        <f t="shared" si="12"/>
        <v>6</v>
      </c>
      <c r="E103" s="290">
        <v>0</v>
      </c>
      <c r="F103" s="290">
        <v>30</v>
      </c>
      <c r="G103" s="290">
        <v>0</v>
      </c>
      <c r="H103" s="290">
        <v>21</v>
      </c>
      <c r="I103" s="331">
        <f t="shared" si="13"/>
        <v>309</v>
      </c>
      <c r="J103" s="292"/>
      <c r="K103" s="122">
        <f t="shared" si="10"/>
        <v>1</v>
      </c>
      <c r="L103" s="123">
        <f t="shared" si="11"/>
        <v>5.15</v>
      </c>
      <c r="M103" s="293"/>
      <c r="N103" s="124"/>
    </row>
    <row r="104" spans="1:14" ht="16.5" customHeight="1" thickBot="1" x14ac:dyDescent="0.3">
      <c r="A104" s="126">
        <v>43476</v>
      </c>
      <c r="B104" s="294">
        <v>0.33333333333333331</v>
      </c>
      <c r="C104" s="294">
        <v>0.58333333333333337</v>
      </c>
      <c r="D104" s="127">
        <f t="shared" si="12"/>
        <v>6</v>
      </c>
      <c r="E104" s="295">
        <v>0</v>
      </c>
      <c r="F104" s="295">
        <v>30</v>
      </c>
      <c r="G104" s="295">
        <v>0</v>
      </c>
      <c r="H104" s="295">
        <v>21</v>
      </c>
      <c r="I104" s="332">
        <f t="shared" si="13"/>
        <v>309</v>
      </c>
      <c r="J104" s="297"/>
      <c r="K104" s="128">
        <f t="shared" si="10"/>
        <v>1</v>
      </c>
      <c r="L104" s="129">
        <f t="shared" si="11"/>
        <v>5.15</v>
      </c>
      <c r="M104" s="298"/>
      <c r="N104" s="130"/>
    </row>
    <row r="105" spans="1:14" ht="16.5" customHeight="1" x14ac:dyDescent="0.25">
      <c r="A105" s="131">
        <v>43479</v>
      </c>
      <c r="B105" s="289">
        <v>0.33333333333333331</v>
      </c>
      <c r="C105" s="289">
        <v>0.58333333333333337</v>
      </c>
      <c r="D105" s="135">
        <f t="shared" si="12"/>
        <v>6</v>
      </c>
      <c r="E105" s="290">
        <v>0</v>
      </c>
      <c r="F105" s="290">
        <v>30</v>
      </c>
      <c r="G105" s="290">
        <v>0</v>
      </c>
      <c r="H105" s="290">
        <v>21</v>
      </c>
      <c r="I105" s="333">
        <f t="shared" si="13"/>
        <v>309</v>
      </c>
      <c r="J105" s="292"/>
      <c r="K105" s="132">
        <f t="shared" si="10"/>
        <v>1</v>
      </c>
      <c r="L105" s="133">
        <f t="shared" si="11"/>
        <v>5.15</v>
      </c>
      <c r="M105" s="293"/>
      <c r="N105" s="134"/>
    </row>
    <row r="106" spans="1:14" ht="16.5" customHeight="1" x14ac:dyDescent="0.25">
      <c r="A106" s="118">
        <v>43480</v>
      </c>
      <c r="B106" s="289">
        <v>0.33333333333333331</v>
      </c>
      <c r="C106" s="289">
        <v>0.58333333333333337</v>
      </c>
      <c r="D106" s="135">
        <f t="shared" si="12"/>
        <v>6</v>
      </c>
      <c r="E106" s="290">
        <v>0</v>
      </c>
      <c r="F106" s="290">
        <v>30</v>
      </c>
      <c r="G106" s="290">
        <v>0</v>
      </c>
      <c r="H106" s="290">
        <v>21</v>
      </c>
      <c r="I106" s="333">
        <f t="shared" si="13"/>
        <v>309</v>
      </c>
      <c r="J106" s="292"/>
      <c r="K106" s="122">
        <f t="shared" si="10"/>
        <v>1</v>
      </c>
      <c r="L106" s="123">
        <f t="shared" si="11"/>
        <v>5.15</v>
      </c>
      <c r="M106" s="293"/>
      <c r="N106" s="124"/>
    </row>
    <row r="107" spans="1:14" ht="16.5" customHeight="1" x14ac:dyDescent="0.25">
      <c r="A107" s="118">
        <v>43481</v>
      </c>
      <c r="B107" s="289">
        <v>0.33333333333333331</v>
      </c>
      <c r="C107" s="289">
        <v>0.58333333333333337</v>
      </c>
      <c r="D107" s="135">
        <f t="shared" si="12"/>
        <v>6</v>
      </c>
      <c r="E107" s="290">
        <v>0</v>
      </c>
      <c r="F107" s="290">
        <v>30</v>
      </c>
      <c r="G107" s="290">
        <v>0</v>
      </c>
      <c r="H107" s="290">
        <v>21</v>
      </c>
      <c r="I107" s="333">
        <f t="shared" si="13"/>
        <v>309</v>
      </c>
      <c r="J107" s="292"/>
      <c r="K107" s="122">
        <f t="shared" si="10"/>
        <v>1</v>
      </c>
      <c r="L107" s="123">
        <f t="shared" si="11"/>
        <v>5.15</v>
      </c>
      <c r="M107" s="293"/>
      <c r="N107" s="124"/>
    </row>
    <row r="108" spans="1:14" ht="16.5" customHeight="1" x14ac:dyDescent="0.25">
      <c r="A108" s="118">
        <v>43482</v>
      </c>
      <c r="B108" s="289">
        <v>0.33333333333333331</v>
      </c>
      <c r="C108" s="289">
        <v>0.58333333333333337</v>
      </c>
      <c r="D108" s="125">
        <f t="shared" si="12"/>
        <v>6</v>
      </c>
      <c r="E108" s="290">
        <v>0</v>
      </c>
      <c r="F108" s="290">
        <v>30</v>
      </c>
      <c r="G108" s="290">
        <v>0</v>
      </c>
      <c r="H108" s="290">
        <v>21</v>
      </c>
      <c r="I108" s="331">
        <f t="shared" si="13"/>
        <v>309</v>
      </c>
      <c r="J108" s="292"/>
      <c r="K108" s="122">
        <f t="shared" si="10"/>
        <v>1</v>
      </c>
      <c r="L108" s="123">
        <f t="shared" si="11"/>
        <v>5.15</v>
      </c>
      <c r="M108" s="293"/>
      <c r="N108" s="124"/>
    </row>
    <row r="109" spans="1:14" ht="16.5" customHeight="1" thickBot="1" x14ac:dyDescent="0.3">
      <c r="A109" s="126">
        <v>43483</v>
      </c>
      <c r="B109" s="294">
        <v>0.33333333333333331</v>
      </c>
      <c r="C109" s="294">
        <v>0.58333333333333337</v>
      </c>
      <c r="D109" s="127">
        <f t="shared" si="12"/>
        <v>6</v>
      </c>
      <c r="E109" s="295">
        <v>0</v>
      </c>
      <c r="F109" s="295">
        <v>30</v>
      </c>
      <c r="G109" s="295">
        <v>0</v>
      </c>
      <c r="H109" s="295">
        <v>21</v>
      </c>
      <c r="I109" s="332">
        <f t="shared" si="13"/>
        <v>309</v>
      </c>
      <c r="J109" s="297"/>
      <c r="K109" s="128">
        <f t="shared" si="10"/>
        <v>1</v>
      </c>
      <c r="L109" s="129">
        <f t="shared" si="11"/>
        <v>5.15</v>
      </c>
      <c r="M109" s="298"/>
      <c r="N109" s="130"/>
    </row>
    <row r="110" spans="1:14" s="205" customFormat="1" ht="16.5" customHeight="1" x14ac:dyDescent="0.25">
      <c r="A110" s="131">
        <v>43486</v>
      </c>
      <c r="B110" s="119" t="s">
        <v>10</v>
      </c>
      <c r="C110" s="120"/>
      <c r="D110" s="121"/>
      <c r="E110" s="227"/>
      <c r="F110" s="227"/>
      <c r="G110" s="227"/>
      <c r="H110" s="227"/>
      <c r="I110" s="232"/>
      <c r="J110" s="214" t="s">
        <v>69</v>
      </c>
      <c r="K110" s="132">
        <f t="shared" si="10"/>
        <v>0</v>
      </c>
      <c r="L110" s="133">
        <f t="shared" si="11"/>
        <v>0</v>
      </c>
      <c r="M110" s="219"/>
      <c r="N110" s="134"/>
    </row>
    <row r="111" spans="1:14" ht="16.5" customHeight="1" x14ac:dyDescent="0.25">
      <c r="A111" s="118">
        <v>43487</v>
      </c>
      <c r="B111" s="289">
        <v>0.33333333333333331</v>
      </c>
      <c r="C111" s="289">
        <v>0.58333333333333337</v>
      </c>
      <c r="D111" s="135">
        <f t="shared" si="12"/>
        <v>6</v>
      </c>
      <c r="E111" s="290">
        <v>0</v>
      </c>
      <c r="F111" s="290">
        <v>0</v>
      </c>
      <c r="G111" s="290">
        <v>0</v>
      </c>
      <c r="H111" s="290">
        <v>0</v>
      </c>
      <c r="I111" s="333">
        <f t="shared" si="13"/>
        <v>360</v>
      </c>
      <c r="J111" s="292" t="s">
        <v>8</v>
      </c>
      <c r="K111" s="122">
        <f t="shared" si="10"/>
        <v>1</v>
      </c>
      <c r="L111" s="123">
        <f t="shared" si="11"/>
        <v>6</v>
      </c>
      <c r="M111" s="293"/>
      <c r="N111" s="134" t="s">
        <v>27</v>
      </c>
    </row>
    <row r="112" spans="1:14" ht="16.5" customHeight="1" x14ac:dyDescent="0.25">
      <c r="A112" s="118">
        <v>43488</v>
      </c>
      <c r="B112" s="289">
        <v>0.33333333333333331</v>
      </c>
      <c r="C112" s="289">
        <v>0.58333333333333337</v>
      </c>
      <c r="D112" s="135">
        <f t="shared" si="12"/>
        <v>6</v>
      </c>
      <c r="E112" s="290">
        <v>0</v>
      </c>
      <c r="F112" s="290">
        <v>0</v>
      </c>
      <c r="G112" s="290">
        <v>0</v>
      </c>
      <c r="H112" s="290">
        <v>0</v>
      </c>
      <c r="I112" s="333">
        <f t="shared" si="13"/>
        <v>360</v>
      </c>
      <c r="J112" s="292" t="s">
        <v>8</v>
      </c>
      <c r="K112" s="122">
        <f t="shared" si="10"/>
        <v>1</v>
      </c>
      <c r="L112" s="123">
        <f t="shared" si="11"/>
        <v>6</v>
      </c>
      <c r="M112" s="293"/>
      <c r="N112" s="134" t="s">
        <v>27</v>
      </c>
    </row>
    <row r="113" spans="1:14" ht="16.5" customHeight="1" x14ac:dyDescent="0.25">
      <c r="A113" s="118">
        <v>43489</v>
      </c>
      <c r="B113" s="289">
        <v>0.33333333333333331</v>
      </c>
      <c r="C113" s="289">
        <v>0.58333333333333337</v>
      </c>
      <c r="D113" s="125">
        <f t="shared" si="12"/>
        <v>6</v>
      </c>
      <c r="E113" s="290">
        <v>0</v>
      </c>
      <c r="F113" s="290">
        <v>0</v>
      </c>
      <c r="G113" s="290">
        <v>0</v>
      </c>
      <c r="H113" s="290">
        <v>0</v>
      </c>
      <c r="I113" s="331">
        <f t="shared" si="13"/>
        <v>360</v>
      </c>
      <c r="J113" s="292" t="s">
        <v>8</v>
      </c>
      <c r="K113" s="122">
        <f t="shared" si="10"/>
        <v>1</v>
      </c>
      <c r="L113" s="123">
        <f t="shared" si="11"/>
        <v>6</v>
      </c>
      <c r="M113" s="293"/>
      <c r="N113" s="134" t="s">
        <v>27</v>
      </c>
    </row>
    <row r="114" spans="1:14" ht="16.5" customHeight="1" thickBot="1" x14ac:dyDescent="0.3">
      <c r="A114" s="126">
        <v>43490</v>
      </c>
      <c r="B114" s="294">
        <v>0.33333333333333331</v>
      </c>
      <c r="C114" s="294">
        <v>0.58333333333333337</v>
      </c>
      <c r="D114" s="127">
        <f t="shared" si="12"/>
        <v>6</v>
      </c>
      <c r="E114" s="295">
        <v>0</v>
      </c>
      <c r="F114" s="295">
        <v>0</v>
      </c>
      <c r="G114" s="295">
        <v>0</v>
      </c>
      <c r="H114" s="295">
        <v>0</v>
      </c>
      <c r="I114" s="332">
        <f t="shared" si="13"/>
        <v>360</v>
      </c>
      <c r="J114" s="297" t="s">
        <v>19</v>
      </c>
      <c r="K114" s="128">
        <f t="shared" si="10"/>
        <v>1</v>
      </c>
      <c r="L114" s="129">
        <f t="shared" si="11"/>
        <v>6</v>
      </c>
      <c r="M114" s="298"/>
      <c r="N114" s="124" t="s">
        <v>13</v>
      </c>
    </row>
    <row r="115" spans="1:14" ht="16.5" customHeight="1" x14ac:dyDescent="0.25">
      <c r="A115" s="136">
        <v>43493</v>
      </c>
      <c r="B115" s="289">
        <v>0.33333333333333331</v>
      </c>
      <c r="C115" s="289">
        <v>0.58333333333333337</v>
      </c>
      <c r="D115" s="135">
        <f t="shared" si="12"/>
        <v>6</v>
      </c>
      <c r="E115" s="290">
        <v>0</v>
      </c>
      <c r="F115" s="290">
        <v>30</v>
      </c>
      <c r="G115" s="290">
        <v>0</v>
      </c>
      <c r="H115" s="290">
        <v>21</v>
      </c>
      <c r="I115" s="333">
        <f t="shared" si="13"/>
        <v>309</v>
      </c>
      <c r="J115" s="292"/>
      <c r="K115" s="137">
        <f t="shared" si="10"/>
        <v>1</v>
      </c>
      <c r="L115" s="138">
        <f t="shared" si="11"/>
        <v>5.15</v>
      </c>
      <c r="M115" s="293"/>
      <c r="N115" s="139"/>
    </row>
    <row r="116" spans="1:14" ht="16.5" customHeight="1" x14ac:dyDescent="0.25">
      <c r="A116" s="131">
        <v>43494</v>
      </c>
      <c r="B116" s="289">
        <v>0.33333333333333331</v>
      </c>
      <c r="C116" s="289">
        <v>0.58333333333333337</v>
      </c>
      <c r="D116" s="135">
        <f t="shared" si="12"/>
        <v>6</v>
      </c>
      <c r="E116" s="290">
        <v>0</v>
      </c>
      <c r="F116" s="290">
        <v>30</v>
      </c>
      <c r="G116" s="290">
        <v>0</v>
      </c>
      <c r="H116" s="290">
        <v>21</v>
      </c>
      <c r="I116" s="333">
        <f t="shared" si="13"/>
        <v>309</v>
      </c>
      <c r="J116" s="292"/>
      <c r="K116" s="132">
        <f t="shared" si="10"/>
        <v>1</v>
      </c>
      <c r="L116" s="133">
        <f t="shared" si="11"/>
        <v>5.15</v>
      </c>
      <c r="M116" s="293"/>
      <c r="N116" s="134"/>
    </row>
    <row r="117" spans="1:14" ht="16.5" customHeight="1" x14ac:dyDescent="0.25">
      <c r="A117" s="131">
        <v>43495</v>
      </c>
      <c r="B117" s="289">
        <v>0.33333333333333331</v>
      </c>
      <c r="C117" s="289">
        <v>0.58333333333333337</v>
      </c>
      <c r="D117" s="125">
        <f t="shared" si="12"/>
        <v>6</v>
      </c>
      <c r="E117" s="290">
        <v>0</v>
      </c>
      <c r="F117" s="290">
        <v>30</v>
      </c>
      <c r="G117" s="290">
        <v>0</v>
      </c>
      <c r="H117" s="290">
        <v>21</v>
      </c>
      <c r="I117" s="331">
        <f t="shared" si="13"/>
        <v>309</v>
      </c>
      <c r="J117" s="292"/>
      <c r="K117" s="132">
        <f t="shared" si="10"/>
        <v>1</v>
      </c>
      <c r="L117" s="133">
        <f t="shared" si="11"/>
        <v>5.15</v>
      </c>
      <c r="M117" s="293"/>
      <c r="N117" s="134"/>
    </row>
    <row r="118" spans="1:14" ht="16.5" customHeight="1" x14ac:dyDescent="0.25">
      <c r="A118" s="118">
        <v>43496</v>
      </c>
      <c r="B118" s="289">
        <v>0.33333333333333331</v>
      </c>
      <c r="C118" s="289">
        <v>0.58333333333333337</v>
      </c>
      <c r="D118" s="135">
        <f t="shared" si="12"/>
        <v>6</v>
      </c>
      <c r="E118" s="290">
        <v>0</v>
      </c>
      <c r="F118" s="290">
        <v>30</v>
      </c>
      <c r="G118" s="290">
        <v>0</v>
      </c>
      <c r="H118" s="290">
        <v>21</v>
      </c>
      <c r="I118" s="333">
        <f t="shared" si="13"/>
        <v>309</v>
      </c>
      <c r="J118" s="292"/>
      <c r="K118" s="122">
        <f t="shared" si="10"/>
        <v>1</v>
      </c>
      <c r="L118" s="123">
        <f t="shared" si="11"/>
        <v>5.15</v>
      </c>
      <c r="M118" s="293"/>
      <c r="N118" s="124"/>
    </row>
    <row r="119" spans="1:14" ht="16.5" customHeight="1" thickBot="1" x14ac:dyDescent="0.3">
      <c r="A119" s="140">
        <v>43497</v>
      </c>
      <c r="B119" s="294">
        <v>0.33333333333333331</v>
      </c>
      <c r="C119" s="294">
        <v>0.58333333333333337</v>
      </c>
      <c r="D119" s="141">
        <f t="shared" si="12"/>
        <v>6</v>
      </c>
      <c r="E119" s="295">
        <v>0</v>
      </c>
      <c r="F119" s="295">
        <v>30</v>
      </c>
      <c r="G119" s="295">
        <v>0</v>
      </c>
      <c r="H119" s="295">
        <v>21</v>
      </c>
      <c r="I119" s="334">
        <f t="shared" si="13"/>
        <v>309</v>
      </c>
      <c r="J119" s="297"/>
      <c r="K119" s="142">
        <f t="shared" si="10"/>
        <v>1</v>
      </c>
      <c r="L119" s="143">
        <f t="shared" si="11"/>
        <v>5.15</v>
      </c>
      <c r="M119" s="298"/>
      <c r="N119" s="144"/>
    </row>
    <row r="120" spans="1:14" ht="16.5" customHeight="1" x14ac:dyDescent="0.25">
      <c r="A120" s="145">
        <v>43500</v>
      </c>
      <c r="B120" s="289">
        <v>0.33333333333333331</v>
      </c>
      <c r="C120" s="289">
        <v>0.58333333333333337</v>
      </c>
      <c r="D120" s="146">
        <f t="shared" si="12"/>
        <v>6</v>
      </c>
      <c r="E120" s="290">
        <v>0</v>
      </c>
      <c r="F120" s="290">
        <v>30</v>
      </c>
      <c r="G120" s="290">
        <v>0</v>
      </c>
      <c r="H120" s="290">
        <v>21</v>
      </c>
      <c r="I120" s="335">
        <f t="shared" si="13"/>
        <v>309</v>
      </c>
      <c r="J120" s="292"/>
      <c r="K120" s="147">
        <f t="shared" si="10"/>
        <v>1</v>
      </c>
      <c r="L120" s="148">
        <f t="shared" si="11"/>
        <v>5.15</v>
      </c>
      <c r="M120" s="293"/>
      <c r="N120" s="149"/>
    </row>
    <row r="121" spans="1:14" ht="16.5" customHeight="1" x14ac:dyDescent="0.25">
      <c r="A121" s="145">
        <v>43501</v>
      </c>
      <c r="B121" s="289">
        <v>0.33333333333333331</v>
      </c>
      <c r="C121" s="289">
        <v>0.58333333333333337</v>
      </c>
      <c r="D121" s="146">
        <f t="shared" si="12"/>
        <v>6</v>
      </c>
      <c r="E121" s="290">
        <v>0</v>
      </c>
      <c r="F121" s="290">
        <v>30</v>
      </c>
      <c r="G121" s="290">
        <v>0</v>
      </c>
      <c r="H121" s="290">
        <v>21</v>
      </c>
      <c r="I121" s="335">
        <f t="shared" si="13"/>
        <v>309</v>
      </c>
      <c r="J121" s="292"/>
      <c r="K121" s="147">
        <f t="shared" si="10"/>
        <v>1</v>
      </c>
      <c r="L121" s="148">
        <f t="shared" si="11"/>
        <v>5.15</v>
      </c>
      <c r="M121" s="293"/>
      <c r="N121" s="149"/>
    </row>
    <row r="122" spans="1:14" ht="16.5" customHeight="1" x14ac:dyDescent="0.25">
      <c r="A122" s="145">
        <v>43502</v>
      </c>
      <c r="B122" s="289">
        <v>0.33333333333333331</v>
      </c>
      <c r="C122" s="289">
        <v>0.58333333333333337</v>
      </c>
      <c r="D122" s="146">
        <f t="shared" si="12"/>
        <v>6</v>
      </c>
      <c r="E122" s="290">
        <v>0</v>
      </c>
      <c r="F122" s="290">
        <v>30</v>
      </c>
      <c r="G122" s="290">
        <v>0</v>
      </c>
      <c r="H122" s="290">
        <v>21</v>
      </c>
      <c r="I122" s="335">
        <f t="shared" si="13"/>
        <v>309</v>
      </c>
      <c r="J122" s="292"/>
      <c r="K122" s="147">
        <f t="shared" si="10"/>
        <v>1</v>
      </c>
      <c r="L122" s="148">
        <f t="shared" si="11"/>
        <v>5.15</v>
      </c>
      <c r="M122" s="293"/>
      <c r="N122" s="149"/>
    </row>
    <row r="123" spans="1:14" ht="16.5" customHeight="1" x14ac:dyDescent="0.25">
      <c r="A123" s="145">
        <v>43503</v>
      </c>
      <c r="B123" s="289">
        <v>0.33333333333333331</v>
      </c>
      <c r="C123" s="289">
        <v>0.58333333333333337</v>
      </c>
      <c r="D123" s="146">
        <f t="shared" si="12"/>
        <v>6</v>
      </c>
      <c r="E123" s="290">
        <v>0</v>
      </c>
      <c r="F123" s="290">
        <v>30</v>
      </c>
      <c r="G123" s="290">
        <v>0</v>
      </c>
      <c r="H123" s="290">
        <v>21</v>
      </c>
      <c r="I123" s="335">
        <f t="shared" si="13"/>
        <v>309</v>
      </c>
      <c r="J123" s="292"/>
      <c r="K123" s="147">
        <f t="shared" si="10"/>
        <v>1</v>
      </c>
      <c r="L123" s="148">
        <f t="shared" si="11"/>
        <v>5.15</v>
      </c>
      <c r="M123" s="293"/>
      <c r="N123" s="149"/>
    </row>
    <row r="124" spans="1:14" ht="16.5" customHeight="1" thickBot="1" x14ac:dyDescent="0.3">
      <c r="A124" s="140">
        <v>43504</v>
      </c>
      <c r="B124" s="294">
        <v>0.33333333333333331</v>
      </c>
      <c r="C124" s="294">
        <v>0.58333333333333337</v>
      </c>
      <c r="D124" s="141">
        <f t="shared" si="12"/>
        <v>6</v>
      </c>
      <c r="E124" s="295">
        <v>0</v>
      </c>
      <c r="F124" s="295">
        <v>30</v>
      </c>
      <c r="G124" s="295">
        <v>0</v>
      </c>
      <c r="H124" s="295">
        <v>21</v>
      </c>
      <c r="I124" s="334">
        <f t="shared" si="13"/>
        <v>309</v>
      </c>
      <c r="J124" s="297"/>
      <c r="K124" s="142">
        <f t="shared" si="10"/>
        <v>1</v>
      </c>
      <c r="L124" s="143">
        <f t="shared" si="11"/>
        <v>5.15</v>
      </c>
      <c r="M124" s="298"/>
      <c r="N124" s="144"/>
    </row>
    <row r="125" spans="1:14" ht="16.5" customHeight="1" x14ac:dyDescent="0.25">
      <c r="A125" s="150">
        <v>43507</v>
      </c>
      <c r="B125" s="289">
        <v>0.33333333333333331</v>
      </c>
      <c r="C125" s="289">
        <v>0.58333333333333337</v>
      </c>
      <c r="D125" s="146">
        <f t="shared" si="12"/>
        <v>6</v>
      </c>
      <c r="E125" s="290">
        <v>0</v>
      </c>
      <c r="F125" s="290">
        <v>30</v>
      </c>
      <c r="G125" s="290">
        <v>0</v>
      </c>
      <c r="H125" s="290">
        <v>21</v>
      </c>
      <c r="I125" s="335">
        <f t="shared" si="13"/>
        <v>309</v>
      </c>
      <c r="J125" s="292"/>
      <c r="K125" s="151">
        <f t="shared" si="10"/>
        <v>1</v>
      </c>
      <c r="L125" s="152">
        <f t="shared" si="11"/>
        <v>5.15</v>
      </c>
      <c r="M125" s="293"/>
      <c r="N125" s="153"/>
    </row>
    <row r="126" spans="1:14" ht="15" x14ac:dyDescent="0.25">
      <c r="A126" s="145">
        <v>43508</v>
      </c>
      <c r="B126" s="289">
        <v>0.33333333333333331</v>
      </c>
      <c r="C126" s="289">
        <v>0.58333333333333337</v>
      </c>
      <c r="D126" s="146">
        <f t="shared" si="12"/>
        <v>6</v>
      </c>
      <c r="E126" s="290">
        <v>0</v>
      </c>
      <c r="F126" s="290">
        <v>30</v>
      </c>
      <c r="G126" s="290">
        <v>0</v>
      </c>
      <c r="H126" s="290">
        <v>21</v>
      </c>
      <c r="I126" s="335">
        <f t="shared" si="13"/>
        <v>309</v>
      </c>
      <c r="J126" s="292"/>
      <c r="K126" s="147">
        <f t="shared" si="10"/>
        <v>1</v>
      </c>
      <c r="L126" s="148">
        <f t="shared" si="11"/>
        <v>5.15</v>
      </c>
      <c r="M126" s="293"/>
      <c r="N126" s="149"/>
    </row>
    <row r="127" spans="1:14" ht="15" x14ac:dyDescent="0.25">
      <c r="A127" s="145">
        <v>43509</v>
      </c>
      <c r="B127" s="289">
        <v>0.33333333333333331</v>
      </c>
      <c r="C127" s="289">
        <v>0.58333333333333337</v>
      </c>
      <c r="D127" s="146">
        <f t="shared" si="12"/>
        <v>6</v>
      </c>
      <c r="E127" s="290">
        <v>0</v>
      </c>
      <c r="F127" s="290">
        <v>30</v>
      </c>
      <c r="G127" s="290">
        <v>0</v>
      </c>
      <c r="H127" s="290">
        <v>21</v>
      </c>
      <c r="I127" s="335">
        <f t="shared" si="13"/>
        <v>309</v>
      </c>
      <c r="J127" s="292"/>
      <c r="K127" s="147">
        <f t="shared" si="10"/>
        <v>1</v>
      </c>
      <c r="L127" s="148">
        <f t="shared" si="11"/>
        <v>5.15</v>
      </c>
      <c r="M127" s="293"/>
      <c r="N127" s="149"/>
    </row>
    <row r="128" spans="1:14" ht="16.5" customHeight="1" x14ac:dyDescent="0.25">
      <c r="A128" s="145">
        <v>43510</v>
      </c>
      <c r="B128" s="289">
        <v>0.33333333333333331</v>
      </c>
      <c r="C128" s="289">
        <v>0.58333333333333337</v>
      </c>
      <c r="D128" s="146">
        <f t="shared" si="12"/>
        <v>6</v>
      </c>
      <c r="E128" s="290">
        <v>0</v>
      </c>
      <c r="F128" s="290">
        <v>30</v>
      </c>
      <c r="G128" s="290">
        <v>0</v>
      </c>
      <c r="H128" s="290">
        <v>21</v>
      </c>
      <c r="I128" s="335">
        <f t="shared" si="13"/>
        <v>309</v>
      </c>
      <c r="J128" s="292"/>
      <c r="K128" s="147">
        <f t="shared" si="10"/>
        <v>1</v>
      </c>
      <c r="L128" s="148">
        <f t="shared" si="11"/>
        <v>5.15</v>
      </c>
      <c r="M128" s="293"/>
      <c r="N128" s="149"/>
    </row>
    <row r="129" spans="1:14" ht="16.5" customHeight="1" thickBot="1" x14ac:dyDescent="0.3">
      <c r="A129" s="336">
        <v>43511</v>
      </c>
      <c r="B129" s="337"/>
      <c r="C129" s="337"/>
      <c r="D129" s="338">
        <f t="shared" si="12"/>
        <v>0</v>
      </c>
      <c r="E129" s="339"/>
      <c r="F129" s="339"/>
      <c r="G129" s="339"/>
      <c r="H129" s="339"/>
      <c r="I129" s="340">
        <f t="shared" si="13"/>
        <v>0</v>
      </c>
      <c r="J129" s="377" t="s">
        <v>52</v>
      </c>
      <c r="K129" s="341">
        <f t="shared" si="10"/>
        <v>0</v>
      </c>
      <c r="L129" s="342">
        <f t="shared" si="11"/>
        <v>0</v>
      </c>
      <c r="M129" s="343"/>
      <c r="N129" s="269"/>
    </row>
    <row r="130" spans="1:14" ht="15" x14ac:dyDescent="0.25">
      <c r="A130" s="344">
        <v>43514</v>
      </c>
      <c r="B130" s="345" t="s">
        <v>45</v>
      </c>
      <c r="C130" s="345"/>
      <c r="D130" s="345"/>
      <c r="E130" s="345"/>
      <c r="F130" s="345"/>
      <c r="G130" s="345"/>
      <c r="H130" s="345"/>
      <c r="I130" s="345">
        <f t="shared" si="13"/>
        <v>0</v>
      </c>
      <c r="J130" s="312" t="s">
        <v>44</v>
      </c>
      <c r="K130" s="154">
        <f t="shared" si="10"/>
        <v>0</v>
      </c>
      <c r="L130" s="155">
        <f t="shared" si="11"/>
        <v>0</v>
      </c>
      <c r="M130" s="313"/>
      <c r="N130" s="266"/>
    </row>
    <row r="131" spans="1:14" ht="16.5" customHeight="1" x14ac:dyDescent="0.25">
      <c r="A131" s="346">
        <v>43515</v>
      </c>
      <c r="B131" s="347" t="s">
        <v>45</v>
      </c>
      <c r="C131" s="347"/>
      <c r="D131" s="347"/>
      <c r="E131" s="347"/>
      <c r="F131" s="347"/>
      <c r="G131" s="347"/>
      <c r="H131" s="347"/>
      <c r="I131" s="347">
        <f t="shared" si="13"/>
        <v>0</v>
      </c>
      <c r="J131" s="292" t="s">
        <v>44</v>
      </c>
      <c r="K131" s="147">
        <f t="shared" si="10"/>
        <v>0</v>
      </c>
      <c r="L131" s="148">
        <f t="shared" si="11"/>
        <v>0</v>
      </c>
      <c r="M131" s="293"/>
      <c r="N131" s="267"/>
    </row>
    <row r="132" spans="1:14" ht="16.5" customHeight="1" x14ac:dyDescent="0.25">
      <c r="A132" s="346">
        <v>43516</v>
      </c>
      <c r="B132" s="347" t="s">
        <v>45</v>
      </c>
      <c r="C132" s="347"/>
      <c r="D132" s="347"/>
      <c r="E132" s="347"/>
      <c r="F132" s="347"/>
      <c r="G132" s="347"/>
      <c r="H132" s="347"/>
      <c r="I132" s="347">
        <f t="shared" si="13"/>
        <v>0</v>
      </c>
      <c r="J132" s="315" t="s">
        <v>44</v>
      </c>
      <c r="K132" s="147">
        <f t="shared" si="10"/>
        <v>0</v>
      </c>
      <c r="L132" s="148">
        <f t="shared" si="11"/>
        <v>0</v>
      </c>
      <c r="M132" s="316"/>
      <c r="N132" s="267"/>
    </row>
    <row r="133" spans="1:14" ht="16.5" customHeight="1" x14ac:dyDescent="0.25">
      <c r="A133" s="346">
        <v>43517</v>
      </c>
      <c r="B133" s="347" t="s">
        <v>45</v>
      </c>
      <c r="C133" s="347"/>
      <c r="D133" s="347"/>
      <c r="E133" s="347"/>
      <c r="F133" s="347"/>
      <c r="G133" s="347"/>
      <c r="H133" s="347"/>
      <c r="I133" s="347">
        <f t="shared" si="13"/>
        <v>0</v>
      </c>
      <c r="J133" s="315" t="s">
        <v>44</v>
      </c>
      <c r="K133" s="147">
        <f t="shared" si="10"/>
        <v>0</v>
      </c>
      <c r="L133" s="148">
        <f t="shared" si="11"/>
        <v>0</v>
      </c>
      <c r="M133" s="316"/>
      <c r="N133" s="267"/>
    </row>
    <row r="134" spans="1:14" ht="16.5" customHeight="1" thickBot="1" x14ac:dyDescent="0.3">
      <c r="A134" s="348">
        <v>43518</v>
      </c>
      <c r="B134" s="349" t="s">
        <v>45</v>
      </c>
      <c r="C134" s="349"/>
      <c r="D134" s="349"/>
      <c r="E134" s="349"/>
      <c r="F134" s="349"/>
      <c r="G134" s="349"/>
      <c r="H134" s="349"/>
      <c r="I134" s="349">
        <f t="shared" si="13"/>
        <v>0</v>
      </c>
      <c r="J134" s="350" t="s">
        <v>44</v>
      </c>
      <c r="K134" s="142">
        <f t="shared" si="10"/>
        <v>0</v>
      </c>
      <c r="L134" s="143">
        <f t="shared" si="11"/>
        <v>0</v>
      </c>
      <c r="M134" s="329"/>
      <c r="N134" s="268"/>
    </row>
    <row r="135" spans="1:14" ht="16.5" customHeight="1" x14ac:dyDescent="0.25">
      <c r="A135" s="150">
        <v>43521</v>
      </c>
      <c r="B135" s="318">
        <v>0.33333333333333331</v>
      </c>
      <c r="C135" s="318">
        <v>0.58333333333333337</v>
      </c>
      <c r="D135" s="351">
        <f t="shared" ref="D135:D169" si="14">MAX((INT((C135-B135)*1440)/60),0)</f>
        <v>6</v>
      </c>
      <c r="E135" s="320">
        <v>0</v>
      </c>
      <c r="F135" s="320">
        <v>30</v>
      </c>
      <c r="G135" s="320">
        <v>0</v>
      </c>
      <c r="H135" s="320">
        <v>21</v>
      </c>
      <c r="I135" s="352">
        <f t="shared" si="13"/>
        <v>309</v>
      </c>
      <c r="J135" s="378"/>
      <c r="K135" s="151">
        <f t="shared" si="10"/>
        <v>1</v>
      </c>
      <c r="L135" s="152">
        <f t="shared" si="11"/>
        <v>5.15</v>
      </c>
      <c r="M135" s="322"/>
      <c r="N135" s="153"/>
    </row>
    <row r="136" spans="1:14" ht="16.5" customHeight="1" x14ac:dyDescent="0.25">
      <c r="A136" s="145">
        <v>43522</v>
      </c>
      <c r="B136" s="289">
        <v>0.33333333333333331</v>
      </c>
      <c r="C136" s="289">
        <v>0.58333333333333337</v>
      </c>
      <c r="D136" s="146">
        <f t="shared" si="14"/>
        <v>6</v>
      </c>
      <c r="E136" s="290">
        <v>0</v>
      </c>
      <c r="F136" s="290">
        <v>30</v>
      </c>
      <c r="G136" s="290">
        <v>0</v>
      </c>
      <c r="H136" s="290">
        <v>21</v>
      </c>
      <c r="I136" s="335">
        <f t="shared" si="13"/>
        <v>309</v>
      </c>
      <c r="J136" s="292"/>
      <c r="K136" s="147">
        <f t="shared" si="10"/>
        <v>1</v>
      </c>
      <c r="L136" s="148">
        <f t="shared" si="11"/>
        <v>5.15</v>
      </c>
      <c r="M136" s="293"/>
      <c r="N136" s="149"/>
    </row>
    <row r="137" spans="1:14" ht="16.5" customHeight="1" x14ac:dyDescent="0.25">
      <c r="A137" s="145">
        <v>43523</v>
      </c>
      <c r="B137" s="289">
        <v>0.33333333333333331</v>
      </c>
      <c r="C137" s="289">
        <v>0.58333333333333337</v>
      </c>
      <c r="D137" s="146">
        <f t="shared" si="14"/>
        <v>6</v>
      </c>
      <c r="E137" s="290">
        <v>0</v>
      </c>
      <c r="F137" s="290">
        <v>30</v>
      </c>
      <c r="G137" s="290">
        <v>0</v>
      </c>
      <c r="H137" s="290">
        <v>21</v>
      </c>
      <c r="I137" s="335">
        <f t="shared" si="13"/>
        <v>309</v>
      </c>
      <c r="J137" s="292"/>
      <c r="K137" s="147">
        <f t="shared" si="10"/>
        <v>1</v>
      </c>
      <c r="L137" s="148">
        <f t="shared" si="11"/>
        <v>5.15</v>
      </c>
      <c r="M137" s="293"/>
      <c r="N137" s="149"/>
    </row>
    <row r="138" spans="1:14" ht="16.5" customHeight="1" x14ac:dyDescent="0.25">
      <c r="A138" s="145">
        <v>43524</v>
      </c>
      <c r="B138" s="289">
        <v>0.33333333333333331</v>
      </c>
      <c r="C138" s="289">
        <v>0.58333333333333337</v>
      </c>
      <c r="D138" s="146">
        <f t="shared" si="14"/>
        <v>6</v>
      </c>
      <c r="E138" s="290">
        <v>0</v>
      </c>
      <c r="F138" s="290">
        <v>30</v>
      </c>
      <c r="G138" s="290">
        <v>0</v>
      </c>
      <c r="H138" s="290">
        <v>21</v>
      </c>
      <c r="I138" s="335">
        <f t="shared" si="13"/>
        <v>309</v>
      </c>
      <c r="J138" s="292"/>
      <c r="K138" s="147">
        <f t="shared" ref="K138:K201" si="15">IF(I138+M138&gt;0,1,0)</f>
        <v>1</v>
      </c>
      <c r="L138" s="148">
        <f t="shared" si="11"/>
        <v>5.15</v>
      </c>
      <c r="M138" s="293"/>
      <c r="N138" s="149"/>
    </row>
    <row r="139" spans="1:14" ht="16.5" customHeight="1" thickBot="1" x14ac:dyDescent="0.3">
      <c r="A139" s="140">
        <v>43525</v>
      </c>
      <c r="B139" s="294">
        <v>0.33333333333333331</v>
      </c>
      <c r="C139" s="294">
        <v>0.58333333333333337</v>
      </c>
      <c r="D139" s="141">
        <f t="shared" si="14"/>
        <v>6</v>
      </c>
      <c r="E139" s="295">
        <v>0</v>
      </c>
      <c r="F139" s="295">
        <v>30</v>
      </c>
      <c r="G139" s="295">
        <v>0</v>
      </c>
      <c r="H139" s="295">
        <v>21</v>
      </c>
      <c r="I139" s="334">
        <f t="shared" si="13"/>
        <v>309</v>
      </c>
      <c r="J139" s="297"/>
      <c r="K139" s="142">
        <f t="shared" si="15"/>
        <v>1</v>
      </c>
      <c r="L139" s="143">
        <f t="shared" si="11"/>
        <v>5.15</v>
      </c>
      <c r="M139" s="298"/>
      <c r="N139" s="144"/>
    </row>
    <row r="140" spans="1:14" ht="16.5" customHeight="1" x14ac:dyDescent="0.25">
      <c r="A140" s="156">
        <v>43528</v>
      </c>
      <c r="B140" s="289">
        <v>0.33333333333333331</v>
      </c>
      <c r="C140" s="289">
        <v>0.58333333333333337</v>
      </c>
      <c r="D140" s="157">
        <f t="shared" si="14"/>
        <v>6</v>
      </c>
      <c r="E140" s="290">
        <v>0</v>
      </c>
      <c r="F140" s="290">
        <v>30</v>
      </c>
      <c r="G140" s="290">
        <v>0</v>
      </c>
      <c r="H140" s="290">
        <v>21</v>
      </c>
      <c r="I140" s="353">
        <f t="shared" si="13"/>
        <v>309</v>
      </c>
      <c r="J140" s="292"/>
      <c r="K140" s="158">
        <f t="shared" si="15"/>
        <v>1</v>
      </c>
      <c r="L140" s="159">
        <f t="shared" si="11"/>
        <v>5.15</v>
      </c>
      <c r="M140" s="293"/>
      <c r="N140" s="160"/>
    </row>
    <row r="141" spans="1:14" ht="16.5" customHeight="1" x14ac:dyDescent="0.25">
      <c r="A141" s="156">
        <v>43529</v>
      </c>
      <c r="B141" s="289">
        <v>0.33333333333333331</v>
      </c>
      <c r="C141" s="289">
        <v>0.58333333333333337</v>
      </c>
      <c r="D141" s="157">
        <f t="shared" si="14"/>
        <v>6</v>
      </c>
      <c r="E141" s="290">
        <v>0</v>
      </c>
      <c r="F141" s="290">
        <v>30</v>
      </c>
      <c r="G141" s="290">
        <v>0</v>
      </c>
      <c r="H141" s="290">
        <v>21</v>
      </c>
      <c r="I141" s="353">
        <f t="shared" si="13"/>
        <v>309</v>
      </c>
      <c r="J141" s="292"/>
      <c r="K141" s="158">
        <f t="shared" si="15"/>
        <v>1</v>
      </c>
      <c r="L141" s="159">
        <f t="shared" si="11"/>
        <v>5.15</v>
      </c>
      <c r="M141" s="293"/>
      <c r="N141" s="160"/>
    </row>
    <row r="142" spans="1:14" ht="16.5" customHeight="1" x14ac:dyDescent="0.25">
      <c r="A142" s="156">
        <v>43530</v>
      </c>
      <c r="B142" s="289">
        <v>0.33333333333333331</v>
      </c>
      <c r="C142" s="289">
        <v>0.58333333333333337</v>
      </c>
      <c r="D142" s="157">
        <f t="shared" si="14"/>
        <v>6</v>
      </c>
      <c r="E142" s="290">
        <v>0</v>
      </c>
      <c r="F142" s="290">
        <v>30</v>
      </c>
      <c r="G142" s="290">
        <v>0</v>
      </c>
      <c r="H142" s="290">
        <v>21</v>
      </c>
      <c r="I142" s="353">
        <f t="shared" si="13"/>
        <v>309</v>
      </c>
      <c r="J142" s="292"/>
      <c r="K142" s="158">
        <f t="shared" si="15"/>
        <v>1</v>
      </c>
      <c r="L142" s="159">
        <f t="shared" ref="L142:L205" si="16">I142/60</f>
        <v>5.15</v>
      </c>
      <c r="M142" s="293"/>
      <c r="N142" s="160"/>
    </row>
    <row r="143" spans="1:14" ht="16.5" customHeight="1" x14ac:dyDescent="0.25">
      <c r="A143" s="156">
        <v>43531</v>
      </c>
      <c r="B143" s="289">
        <v>0.33333333333333331</v>
      </c>
      <c r="C143" s="289">
        <v>0.58333333333333337</v>
      </c>
      <c r="D143" s="157">
        <f t="shared" si="14"/>
        <v>6</v>
      </c>
      <c r="E143" s="290">
        <v>0</v>
      </c>
      <c r="F143" s="290">
        <v>30</v>
      </c>
      <c r="G143" s="290">
        <v>0</v>
      </c>
      <c r="H143" s="290">
        <v>21</v>
      </c>
      <c r="I143" s="353">
        <f t="shared" si="13"/>
        <v>309</v>
      </c>
      <c r="J143" s="292"/>
      <c r="K143" s="158">
        <f t="shared" si="15"/>
        <v>1</v>
      </c>
      <c r="L143" s="159">
        <f t="shared" si="16"/>
        <v>5.15</v>
      </c>
      <c r="M143" s="293"/>
      <c r="N143" s="160"/>
    </row>
    <row r="144" spans="1:14" ht="16.5" customHeight="1" thickBot="1" x14ac:dyDescent="0.3">
      <c r="A144" s="161">
        <v>43532</v>
      </c>
      <c r="B144" s="294">
        <v>0.33333333333333331</v>
      </c>
      <c r="C144" s="294">
        <v>0.58333333333333337</v>
      </c>
      <c r="D144" s="162">
        <f t="shared" si="14"/>
        <v>6</v>
      </c>
      <c r="E144" s="295">
        <v>0</v>
      </c>
      <c r="F144" s="295">
        <v>30</v>
      </c>
      <c r="G144" s="295">
        <v>0</v>
      </c>
      <c r="H144" s="295">
        <v>21</v>
      </c>
      <c r="I144" s="354">
        <f t="shared" si="13"/>
        <v>309</v>
      </c>
      <c r="J144" s="297"/>
      <c r="K144" s="163">
        <f t="shared" si="15"/>
        <v>1</v>
      </c>
      <c r="L144" s="164">
        <f t="shared" si="16"/>
        <v>5.15</v>
      </c>
      <c r="M144" s="298"/>
      <c r="N144" s="165"/>
    </row>
    <row r="145" spans="1:14" ht="16.5" customHeight="1" x14ac:dyDescent="0.25">
      <c r="A145" s="166">
        <v>43535</v>
      </c>
      <c r="B145" s="289">
        <v>0.33333333333333331</v>
      </c>
      <c r="C145" s="289">
        <v>0.58333333333333337</v>
      </c>
      <c r="D145" s="157">
        <f t="shared" si="14"/>
        <v>6</v>
      </c>
      <c r="E145" s="290">
        <v>0</v>
      </c>
      <c r="F145" s="290">
        <v>30</v>
      </c>
      <c r="G145" s="290">
        <v>0</v>
      </c>
      <c r="H145" s="290">
        <v>21</v>
      </c>
      <c r="I145" s="353">
        <f t="shared" si="13"/>
        <v>309</v>
      </c>
      <c r="J145" s="292"/>
      <c r="K145" s="167">
        <f t="shared" si="15"/>
        <v>1</v>
      </c>
      <c r="L145" s="168">
        <f t="shared" si="16"/>
        <v>5.15</v>
      </c>
      <c r="M145" s="293"/>
      <c r="N145" s="169"/>
    </row>
    <row r="146" spans="1:14" ht="16.5" customHeight="1" x14ac:dyDescent="0.25">
      <c r="A146" s="156">
        <v>43536</v>
      </c>
      <c r="B146" s="289">
        <v>0.33333333333333331</v>
      </c>
      <c r="C146" s="289">
        <v>0.58333333333333337</v>
      </c>
      <c r="D146" s="157">
        <f t="shared" si="14"/>
        <v>6</v>
      </c>
      <c r="E146" s="290">
        <v>0</v>
      </c>
      <c r="F146" s="290">
        <v>30</v>
      </c>
      <c r="G146" s="290">
        <v>0</v>
      </c>
      <c r="H146" s="290">
        <v>21</v>
      </c>
      <c r="I146" s="353">
        <f t="shared" si="13"/>
        <v>309</v>
      </c>
      <c r="J146" s="292"/>
      <c r="K146" s="158">
        <f t="shared" si="15"/>
        <v>1</v>
      </c>
      <c r="L146" s="159">
        <f t="shared" si="16"/>
        <v>5.15</v>
      </c>
      <c r="M146" s="293"/>
      <c r="N146" s="160"/>
    </row>
    <row r="147" spans="1:14" ht="16.5" customHeight="1" x14ac:dyDescent="0.25">
      <c r="A147" s="156">
        <v>43537</v>
      </c>
      <c r="B147" s="289">
        <v>0.33333333333333331</v>
      </c>
      <c r="C147" s="289">
        <v>0.58333333333333337</v>
      </c>
      <c r="D147" s="157">
        <f t="shared" si="14"/>
        <v>6</v>
      </c>
      <c r="E147" s="290">
        <v>0</v>
      </c>
      <c r="F147" s="290">
        <v>30</v>
      </c>
      <c r="G147" s="290">
        <v>0</v>
      </c>
      <c r="H147" s="290">
        <v>21</v>
      </c>
      <c r="I147" s="353">
        <f t="shared" si="13"/>
        <v>309</v>
      </c>
      <c r="J147" s="292"/>
      <c r="K147" s="158">
        <f t="shared" si="15"/>
        <v>1</v>
      </c>
      <c r="L147" s="159">
        <f t="shared" si="16"/>
        <v>5.15</v>
      </c>
      <c r="M147" s="293"/>
      <c r="N147" s="160"/>
    </row>
    <row r="148" spans="1:14" ht="16.5" customHeight="1" x14ac:dyDescent="0.25">
      <c r="A148" s="156">
        <v>43538</v>
      </c>
      <c r="B148" s="289">
        <v>0.33333333333333331</v>
      </c>
      <c r="C148" s="289">
        <v>0.58333333333333337</v>
      </c>
      <c r="D148" s="157">
        <f t="shared" si="14"/>
        <v>6</v>
      </c>
      <c r="E148" s="290">
        <v>0</v>
      </c>
      <c r="F148" s="290">
        <v>30</v>
      </c>
      <c r="G148" s="290">
        <v>0</v>
      </c>
      <c r="H148" s="290">
        <v>21</v>
      </c>
      <c r="I148" s="353">
        <f t="shared" si="13"/>
        <v>309</v>
      </c>
      <c r="J148" s="292"/>
      <c r="K148" s="158">
        <f t="shared" si="15"/>
        <v>1</v>
      </c>
      <c r="L148" s="159">
        <f t="shared" si="16"/>
        <v>5.15</v>
      </c>
      <c r="M148" s="293"/>
      <c r="N148" s="160"/>
    </row>
    <row r="149" spans="1:14" ht="16.5" customHeight="1" thickBot="1" x14ac:dyDescent="0.3">
      <c r="A149" s="161">
        <v>43539</v>
      </c>
      <c r="B149" s="294">
        <v>0.33333333333333331</v>
      </c>
      <c r="C149" s="294">
        <v>0.58333333333333337</v>
      </c>
      <c r="D149" s="162">
        <f t="shared" si="14"/>
        <v>6</v>
      </c>
      <c r="E149" s="295">
        <v>0</v>
      </c>
      <c r="F149" s="295">
        <v>30</v>
      </c>
      <c r="G149" s="295">
        <v>0</v>
      </c>
      <c r="H149" s="295">
        <v>21</v>
      </c>
      <c r="I149" s="354">
        <f t="shared" si="13"/>
        <v>309</v>
      </c>
      <c r="J149" s="297"/>
      <c r="K149" s="163">
        <f t="shared" si="15"/>
        <v>1</v>
      </c>
      <c r="L149" s="164">
        <f t="shared" si="16"/>
        <v>5.15</v>
      </c>
      <c r="M149" s="298"/>
      <c r="N149" s="165"/>
    </row>
    <row r="150" spans="1:14" ht="16.5" customHeight="1" x14ac:dyDescent="0.25">
      <c r="A150" s="166">
        <v>43542</v>
      </c>
      <c r="B150" s="289">
        <v>0.33333333333333331</v>
      </c>
      <c r="C150" s="289">
        <v>0.58333333333333337</v>
      </c>
      <c r="D150" s="157">
        <f t="shared" si="14"/>
        <v>6</v>
      </c>
      <c r="E150" s="290">
        <v>0</v>
      </c>
      <c r="F150" s="290">
        <v>30</v>
      </c>
      <c r="G150" s="290">
        <v>0</v>
      </c>
      <c r="H150" s="290">
        <v>21</v>
      </c>
      <c r="I150" s="353">
        <f t="shared" si="13"/>
        <v>309</v>
      </c>
      <c r="J150" s="292"/>
      <c r="K150" s="167">
        <f t="shared" si="15"/>
        <v>1</v>
      </c>
      <c r="L150" s="168">
        <f t="shared" si="16"/>
        <v>5.15</v>
      </c>
      <c r="M150" s="293"/>
      <c r="N150" s="169"/>
    </row>
    <row r="151" spans="1:14" ht="16.5" customHeight="1" x14ac:dyDescent="0.25">
      <c r="A151" s="156">
        <v>43543</v>
      </c>
      <c r="B151" s="289">
        <v>0.33333333333333331</v>
      </c>
      <c r="C151" s="289">
        <v>0.58333333333333337</v>
      </c>
      <c r="D151" s="157">
        <f t="shared" si="14"/>
        <v>6</v>
      </c>
      <c r="E151" s="290">
        <v>0</v>
      </c>
      <c r="F151" s="290">
        <v>30</v>
      </c>
      <c r="G151" s="290">
        <v>0</v>
      </c>
      <c r="H151" s="290">
        <v>21</v>
      </c>
      <c r="I151" s="353">
        <f t="shared" si="13"/>
        <v>309</v>
      </c>
      <c r="J151" s="292"/>
      <c r="K151" s="158">
        <f t="shared" si="15"/>
        <v>1</v>
      </c>
      <c r="L151" s="159">
        <f t="shared" si="16"/>
        <v>5.15</v>
      </c>
      <c r="M151" s="293"/>
      <c r="N151" s="160"/>
    </row>
    <row r="152" spans="1:14" ht="16.5" customHeight="1" x14ac:dyDescent="0.25">
      <c r="A152" s="156">
        <v>43544</v>
      </c>
      <c r="B152" s="289">
        <v>0.33333333333333331</v>
      </c>
      <c r="C152" s="289">
        <v>0.58333333333333337</v>
      </c>
      <c r="D152" s="157">
        <f t="shared" si="14"/>
        <v>6</v>
      </c>
      <c r="E152" s="290">
        <v>0</v>
      </c>
      <c r="F152" s="290">
        <v>30</v>
      </c>
      <c r="G152" s="290">
        <v>0</v>
      </c>
      <c r="H152" s="290">
        <v>21</v>
      </c>
      <c r="I152" s="353">
        <f t="shared" si="13"/>
        <v>309</v>
      </c>
      <c r="J152" s="292"/>
      <c r="K152" s="158">
        <f t="shared" si="15"/>
        <v>1</v>
      </c>
      <c r="L152" s="159">
        <f t="shared" si="16"/>
        <v>5.15</v>
      </c>
      <c r="M152" s="293"/>
      <c r="N152" s="160"/>
    </row>
    <row r="153" spans="1:14" ht="16.5" customHeight="1" x14ac:dyDescent="0.25">
      <c r="A153" s="156">
        <v>43545</v>
      </c>
      <c r="B153" s="289">
        <v>0.33333333333333331</v>
      </c>
      <c r="C153" s="289">
        <v>0.58333333333333337</v>
      </c>
      <c r="D153" s="157">
        <f t="shared" si="14"/>
        <v>6</v>
      </c>
      <c r="E153" s="290">
        <v>0</v>
      </c>
      <c r="F153" s="290">
        <v>30</v>
      </c>
      <c r="G153" s="290">
        <v>0</v>
      </c>
      <c r="H153" s="290">
        <v>21</v>
      </c>
      <c r="I153" s="353">
        <f t="shared" si="13"/>
        <v>309</v>
      </c>
      <c r="J153" s="292"/>
      <c r="K153" s="158">
        <f t="shared" si="15"/>
        <v>1</v>
      </c>
      <c r="L153" s="159">
        <f t="shared" si="16"/>
        <v>5.15</v>
      </c>
      <c r="M153" s="293"/>
      <c r="N153" s="160"/>
    </row>
    <row r="154" spans="1:14" ht="16.5" customHeight="1" thickBot="1" x14ac:dyDescent="0.3">
      <c r="A154" s="161">
        <v>43546</v>
      </c>
      <c r="B154" s="294"/>
      <c r="C154" s="294"/>
      <c r="D154" s="162">
        <f t="shared" si="14"/>
        <v>0</v>
      </c>
      <c r="E154" s="295"/>
      <c r="F154" s="295"/>
      <c r="G154" s="295"/>
      <c r="H154" s="295"/>
      <c r="I154" s="354">
        <f t="shared" si="13"/>
        <v>0</v>
      </c>
      <c r="J154" s="297"/>
      <c r="K154" s="163">
        <f t="shared" si="15"/>
        <v>1</v>
      </c>
      <c r="L154" s="164">
        <f t="shared" si="16"/>
        <v>0</v>
      </c>
      <c r="M154" s="298">
        <v>5.5</v>
      </c>
      <c r="N154" s="165"/>
    </row>
    <row r="155" spans="1:14" ht="16.5" customHeight="1" x14ac:dyDescent="0.25">
      <c r="A155" s="170">
        <v>43549</v>
      </c>
      <c r="B155" s="289">
        <v>0.33333333333333331</v>
      </c>
      <c r="C155" s="289">
        <v>0.58333333333333337</v>
      </c>
      <c r="D155" s="157">
        <f t="shared" si="14"/>
        <v>6</v>
      </c>
      <c r="E155" s="290">
        <v>0</v>
      </c>
      <c r="F155" s="290">
        <v>30</v>
      </c>
      <c r="G155" s="290">
        <v>0</v>
      </c>
      <c r="H155" s="290">
        <v>21</v>
      </c>
      <c r="I155" s="353">
        <f t="shared" si="13"/>
        <v>309</v>
      </c>
      <c r="J155" s="292"/>
      <c r="K155" s="171">
        <f t="shared" si="15"/>
        <v>1</v>
      </c>
      <c r="L155" s="172">
        <f t="shared" si="16"/>
        <v>5.15</v>
      </c>
      <c r="M155" s="293"/>
      <c r="N155" s="173"/>
    </row>
    <row r="156" spans="1:14" ht="16.5" customHeight="1" x14ac:dyDescent="0.25">
      <c r="A156" s="156">
        <v>43550</v>
      </c>
      <c r="B156" s="289">
        <v>0.33333333333333331</v>
      </c>
      <c r="C156" s="289">
        <v>0.58333333333333337</v>
      </c>
      <c r="D156" s="157">
        <f t="shared" si="14"/>
        <v>6</v>
      </c>
      <c r="E156" s="290">
        <v>0</v>
      </c>
      <c r="F156" s="290">
        <v>30</v>
      </c>
      <c r="G156" s="290">
        <v>0</v>
      </c>
      <c r="H156" s="290">
        <v>21</v>
      </c>
      <c r="I156" s="353">
        <f t="shared" si="13"/>
        <v>309</v>
      </c>
      <c r="J156" s="292"/>
      <c r="K156" s="158">
        <f t="shared" si="15"/>
        <v>1</v>
      </c>
      <c r="L156" s="159">
        <f t="shared" si="16"/>
        <v>5.15</v>
      </c>
      <c r="M156" s="293"/>
      <c r="N156" s="160"/>
    </row>
    <row r="157" spans="1:14" ht="16.5" customHeight="1" x14ac:dyDescent="0.25">
      <c r="A157" s="156">
        <v>43551</v>
      </c>
      <c r="B157" s="289">
        <v>0.33333333333333331</v>
      </c>
      <c r="C157" s="289">
        <v>0.58333333333333337</v>
      </c>
      <c r="D157" s="157">
        <f t="shared" si="14"/>
        <v>6</v>
      </c>
      <c r="E157" s="290">
        <v>0</v>
      </c>
      <c r="F157" s="290">
        <v>30</v>
      </c>
      <c r="G157" s="290">
        <v>0</v>
      </c>
      <c r="H157" s="290">
        <v>21</v>
      </c>
      <c r="I157" s="353">
        <f t="shared" si="13"/>
        <v>309</v>
      </c>
      <c r="J157" s="292"/>
      <c r="K157" s="158">
        <f t="shared" si="15"/>
        <v>1</v>
      </c>
      <c r="L157" s="159">
        <f t="shared" si="16"/>
        <v>5.15</v>
      </c>
      <c r="M157" s="293"/>
      <c r="N157" s="160"/>
    </row>
    <row r="158" spans="1:14" ht="16.5" customHeight="1" x14ac:dyDescent="0.25">
      <c r="A158" s="156">
        <v>43552</v>
      </c>
      <c r="B158" s="289">
        <v>0.33333333333333331</v>
      </c>
      <c r="C158" s="289">
        <v>0.58333333333333337</v>
      </c>
      <c r="D158" s="157">
        <f t="shared" si="14"/>
        <v>6</v>
      </c>
      <c r="E158" s="290">
        <v>0</v>
      </c>
      <c r="F158" s="290">
        <v>30</v>
      </c>
      <c r="G158" s="290">
        <v>0</v>
      </c>
      <c r="H158" s="290">
        <v>21</v>
      </c>
      <c r="I158" s="353">
        <f t="shared" si="13"/>
        <v>309</v>
      </c>
      <c r="J158" s="292"/>
      <c r="K158" s="158">
        <f t="shared" si="15"/>
        <v>1</v>
      </c>
      <c r="L158" s="159">
        <f t="shared" si="16"/>
        <v>5.15</v>
      </c>
      <c r="M158" s="293"/>
      <c r="N158" s="160"/>
    </row>
    <row r="159" spans="1:14" ht="16.5" customHeight="1" thickBot="1" x14ac:dyDescent="0.3">
      <c r="A159" s="161">
        <v>43553</v>
      </c>
      <c r="B159" s="294">
        <v>0.33333333333333331</v>
      </c>
      <c r="C159" s="294">
        <v>0.58333333333333337</v>
      </c>
      <c r="D159" s="162">
        <f t="shared" si="14"/>
        <v>6</v>
      </c>
      <c r="E159" s="295">
        <v>0</v>
      </c>
      <c r="F159" s="295">
        <v>30</v>
      </c>
      <c r="G159" s="295">
        <v>0</v>
      </c>
      <c r="H159" s="295">
        <v>21</v>
      </c>
      <c r="I159" s="354">
        <f t="shared" si="13"/>
        <v>309</v>
      </c>
      <c r="J159" s="297"/>
      <c r="K159" s="163">
        <f t="shared" si="15"/>
        <v>1</v>
      </c>
      <c r="L159" s="164">
        <f t="shared" si="16"/>
        <v>5.15</v>
      </c>
      <c r="M159" s="298"/>
      <c r="N159" s="165"/>
    </row>
    <row r="160" spans="1:14" ht="16.5" customHeight="1" x14ac:dyDescent="0.25">
      <c r="A160" s="53">
        <v>43556</v>
      </c>
      <c r="B160" s="307">
        <v>0.33333333333333331</v>
      </c>
      <c r="C160" s="307">
        <v>0.58333333333333337</v>
      </c>
      <c r="D160" s="174">
        <f t="shared" si="14"/>
        <v>6</v>
      </c>
      <c r="E160" s="310">
        <v>0</v>
      </c>
      <c r="F160" s="310">
        <v>30</v>
      </c>
      <c r="G160" s="310">
        <v>0</v>
      </c>
      <c r="H160" s="310">
        <v>21</v>
      </c>
      <c r="I160" s="355">
        <f t="shared" si="13"/>
        <v>309</v>
      </c>
      <c r="J160" s="312"/>
      <c r="K160" s="55">
        <f t="shared" si="15"/>
        <v>1</v>
      </c>
      <c r="L160" s="56">
        <f t="shared" si="16"/>
        <v>5.15</v>
      </c>
      <c r="M160" s="313"/>
      <c r="N160" s="57"/>
    </row>
    <row r="161" spans="1:14" ht="16.5" customHeight="1" x14ac:dyDescent="0.25">
      <c r="A161" s="58">
        <v>43557</v>
      </c>
      <c r="B161" s="289">
        <v>0.33333333333333331</v>
      </c>
      <c r="C161" s="289">
        <v>0.58333333333333337</v>
      </c>
      <c r="D161" s="54">
        <f t="shared" si="14"/>
        <v>6</v>
      </c>
      <c r="E161" s="290">
        <v>0</v>
      </c>
      <c r="F161" s="290">
        <v>30</v>
      </c>
      <c r="G161" s="290">
        <v>0</v>
      </c>
      <c r="H161" s="290">
        <v>21</v>
      </c>
      <c r="I161" s="302">
        <f t="shared" si="13"/>
        <v>309</v>
      </c>
      <c r="J161" s="292"/>
      <c r="K161" s="59">
        <f t="shared" si="15"/>
        <v>1</v>
      </c>
      <c r="L161" s="60">
        <f t="shared" si="16"/>
        <v>5.15</v>
      </c>
      <c r="M161" s="293"/>
      <c r="N161" s="61"/>
    </row>
    <row r="162" spans="1:14" ht="16.5" customHeight="1" x14ac:dyDescent="0.25">
      <c r="A162" s="58">
        <v>43558</v>
      </c>
      <c r="B162" s="289">
        <v>0.33333333333333331</v>
      </c>
      <c r="C162" s="289">
        <v>0.58333333333333337</v>
      </c>
      <c r="D162" s="54">
        <f t="shared" si="14"/>
        <v>6</v>
      </c>
      <c r="E162" s="290">
        <v>0</v>
      </c>
      <c r="F162" s="290">
        <v>30</v>
      </c>
      <c r="G162" s="290">
        <v>0</v>
      </c>
      <c r="H162" s="290">
        <v>21</v>
      </c>
      <c r="I162" s="302">
        <f t="shared" ref="I162:I222" si="17">MAX((D162*60)-H162-F162-E162-G162,0)</f>
        <v>309</v>
      </c>
      <c r="J162" s="292"/>
      <c r="K162" s="59">
        <f t="shared" si="15"/>
        <v>1</v>
      </c>
      <c r="L162" s="60">
        <f t="shared" si="16"/>
        <v>5.15</v>
      </c>
      <c r="M162" s="293"/>
      <c r="N162" s="61"/>
    </row>
    <row r="163" spans="1:14" ht="16.5" customHeight="1" x14ac:dyDescent="0.25">
      <c r="A163" s="58">
        <v>43559</v>
      </c>
      <c r="B163" s="289">
        <v>0.33333333333333331</v>
      </c>
      <c r="C163" s="289">
        <v>0.58333333333333337</v>
      </c>
      <c r="D163" s="54">
        <f t="shared" si="14"/>
        <v>6</v>
      </c>
      <c r="E163" s="290">
        <v>0</v>
      </c>
      <c r="F163" s="290">
        <v>30</v>
      </c>
      <c r="G163" s="290">
        <v>0</v>
      </c>
      <c r="H163" s="290">
        <v>21</v>
      </c>
      <c r="I163" s="302">
        <f t="shared" si="17"/>
        <v>309</v>
      </c>
      <c r="J163" s="292"/>
      <c r="K163" s="59">
        <f t="shared" si="15"/>
        <v>1</v>
      </c>
      <c r="L163" s="60">
        <f t="shared" si="16"/>
        <v>5.15</v>
      </c>
      <c r="M163" s="293"/>
      <c r="N163" s="61"/>
    </row>
    <row r="164" spans="1:14" ht="16.5" customHeight="1" thickBot="1" x14ac:dyDescent="0.3">
      <c r="A164" s="62">
        <v>43560</v>
      </c>
      <c r="B164" s="294">
        <v>0.33333333333333331</v>
      </c>
      <c r="C164" s="294">
        <v>0.58333333333333337</v>
      </c>
      <c r="D164" s="63">
        <f t="shared" si="14"/>
        <v>6</v>
      </c>
      <c r="E164" s="295">
        <v>0</v>
      </c>
      <c r="F164" s="295">
        <v>30</v>
      </c>
      <c r="G164" s="295">
        <v>0</v>
      </c>
      <c r="H164" s="295">
        <v>21</v>
      </c>
      <c r="I164" s="303">
        <f t="shared" si="17"/>
        <v>309</v>
      </c>
      <c r="J164" s="297"/>
      <c r="K164" s="64">
        <f t="shared" si="15"/>
        <v>1</v>
      </c>
      <c r="L164" s="65">
        <f t="shared" si="16"/>
        <v>5.15</v>
      </c>
      <c r="M164" s="298"/>
      <c r="N164" s="66"/>
    </row>
    <row r="165" spans="1:14" ht="16.5" customHeight="1" x14ac:dyDescent="0.25">
      <c r="A165" s="53">
        <v>43563</v>
      </c>
      <c r="B165" s="307">
        <v>0.33333333333333331</v>
      </c>
      <c r="C165" s="307">
        <v>0.58333333333333337</v>
      </c>
      <c r="D165" s="174">
        <f t="shared" si="14"/>
        <v>6</v>
      </c>
      <c r="E165" s="310">
        <v>0</v>
      </c>
      <c r="F165" s="310">
        <v>30</v>
      </c>
      <c r="G165" s="310">
        <v>0</v>
      </c>
      <c r="H165" s="310">
        <v>21</v>
      </c>
      <c r="I165" s="355">
        <f t="shared" si="17"/>
        <v>309</v>
      </c>
      <c r="J165" s="312"/>
      <c r="K165" s="55">
        <f t="shared" si="15"/>
        <v>1</v>
      </c>
      <c r="L165" s="56">
        <f t="shared" si="16"/>
        <v>5.15</v>
      </c>
      <c r="M165" s="313"/>
      <c r="N165" s="57"/>
    </row>
    <row r="166" spans="1:14" ht="16.5" customHeight="1" x14ac:dyDescent="0.25">
      <c r="A166" s="58">
        <v>43564</v>
      </c>
      <c r="B166" s="289">
        <v>0.33333333333333331</v>
      </c>
      <c r="C166" s="289">
        <v>0.58333333333333337</v>
      </c>
      <c r="D166" s="54">
        <f t="shared" si="14"/>
        <v>6</v>
      </c>
      <c r="E166" s="290">
        <v>0</v>
      </c>
      <c r="F166" s="290">
        <v>30</v>
      </c>
      <c r="G166" s="290">
        <v>0</v>
      </c>
      <c r="H166" s="290">
        <v>21</v>
      </c>
      <c r="I166" s="302">
        <f t="shared" si="17"/>
        <v>309</v>
      </c>
      <c r="J166" s="292"/>
      <c r="K166" s="59">
        <f t="shared" si="15"/>
        <v>1</v>
      </c>
      <c r="L166" s="60">
        <f t="shared" si="16"/>
        <v>5.15</v>
      </c>
      <c r="M166" s="293"/>
      <c r="N166" s="61"/>
    </row>
    <row r="167" spans="1:14" ht="16.5" customHeight="1" x14ac:dyDescent="0.25">
      <c r="A167" s="58">
        <v>43565</v>
      </c>
      <c r="B167" s="289">
        <v>0.33333333333333331</v>
      </c>
      <c r="C167" s="289">
        <v>0.58333333333333337</v>
      </c>
      <c r="D167" s="54">
        <f t="shared" si="14"/>
        <v>6</v>
      </c>
      <c r="E167" s="290">
        <v>0</v>
      </c>
      <c r="F167" s="290">
        <v>30</v>
      </c>
      <c r="G167" s="290">
        <v>0</v>
      </c>
      <c r="H167" s="290">
        <v>21</v>
      </c>
      <c r="I167" s="302">
        <f t="shared" si="17"/>
        <v>309</v>
      </c>
      <c r="J167" s="292"/>
      <c r="K167" s="59">
        <f t="shared" si="15"/>
        <v>1</v>
      </c>
      <c r="L167" s="60">
        <f t="shared" si="16"/>
        <v>5.15</v>
      </c>
      <c r="M167" s="293"/>
      <c r="N167" s="61"/>
    </row>
    <row r="168" spans="1:14" ht="15" x14ac:dyDescent="0.25">
      <c r="A168" s="58">
        <v>43566</v>
      </c>
      <c r="B168" s="314">
        <v>0.33333333333333331</v>
      </c>
      <c r="C168" s="314">
        <v>0.58333333333333337</v>
      </c>
      <c r="D168" s="54">
        <f t="shared" si="14"/>
        <v>6</v>
      </c>
      <c r="E168" s="356">
        <v>0</v>
      </c>
      <c r="F168" s="356">
        <v>30</v>
      </c>
      <c r="G168" s="356">
        <v>0</v>
      </c>
      <c r="H168" s="356">
        <v>21</v>
      </c>
      <c r="I168" s="302">
        <f t="shared" si="17"/>
        <v>309</v>
      </c>
      <c r="J168" s="315"/>
      <c r="K168" s="59">
        <f t="shared" si="15"/>
        <v>1</v>
      </c>
      <c r="L168" s="60">
        <f t="shared" si="16"/>
        <v>5.15</v>
      </c>
      <c r="M168" s="316"/>
      <c r="N168" s="175"/>
    </row>
    <row r="169" spans="1:14" ht="15.75" thickBot="1" x14ac:dyDescent="0.3">
      <c r="A169" s="62">
        <v>43567</v>
      </c>
      <c r="B169" s="357">
        <v>0.33333333333333331</v>
      </c>
      <c r="C169" s="357">
        <v>0.58333333333333337</v>
      </c>
      <c r="D169" s="63">
        <f t="shared" si="14"/>
        <v>6</v>
      </c>
      <c r="E169" s="358">
        <v>0</v>
      </c>
      <c r="F169" s="358">
        <v>30</v>
      </c>
      <c r="G169" s="358">
        <v>0</v>
      </c>
      <c r="H169" s="358">
        <v>21</v>
      </c>
      <c r="I169" s="303">
        <f t="shared" si="17"/>
        <v>309</v>
      </c>
      <c r="J169" s="350"/>
      <c r="K169" s="64">
        <f t="shared" si="15"/>
        <v>1</v>
      </c>
      <c r="L169" s="65">
        <f t="shared" si="16"/>
        <v>5.15</v>
      </c>
      <c r="M169" s="329"/>
      <c r="N169" s="175"/>
    </row>
    <row r="170" spans="1:14" ht="16.5" customHeight="1" x14ac:dyDescent="0.25">
      <c r="A170" s="359">
        <v>43570</v>
      </c>
      <c r="B170" s="360" t="s">
        <v>45</v>
      </c>
      <c r="C170" s="360"/>
      <c r="D170" s="360"/>
      <c r="E170" s="360"/>
      <c r="F170" s="360"/>
      <c r="G170" s="360"/>
      <c r="H170" s="360"/>
      <c r="I170" s="355">
        <f t="shared" si="17"/>
        <v>0</v>
      </c>
      <c r="J170" s="361" t="s">
        <v>47</v>
      </c>
      <c r="K170" s="55">
        <f t="shared" si="15"/>
        <v>0</v>
      </c>
      <c r="L170" s="56">
        <f t="shared" si="16"/>
        <v>0</v>
      </c>
      <c r="M170" s="362"/>
      <c r="N170" s="270"/>
    </row>
    <row r="171" spans="1:14" ht="16.5" customHeight="1" x14ac:dyDescent="0.25">
      <c r="A171" s="363">
        <v>43571</v>
      </c>
      <c r="B171" s="364" t="s">
        <v>45</v>
      </c>
      <c r="C171" s="364"/>
      <c r="D171" s="364"/>
      <c r="E171" s="364"/>
      <c r="F171" s="364"/>
      <c r="G171" s="364"/>
      <c r="H171" s="364"/>
      <c r="I171" s="302">
        <f t="shared" si="17"/>
        <v>0</v>
      </c>
      <c r="J171" s="315" t="s">
        <v>47</v>
      </c>
      <c r="K171" s="59">
        <f t="shared" si="15"/>
        <v>0</v>
      </c>
      <c r="L171" s="60">
        <f t="shared" si="16"/>
        <v>0</v>
      </c>
      <c r="M171" s="316"/>
      <c r="N171" s="271"/>
    </row>
    <row r="172" spans="1:14" ht="16.5" customHeight="1" x14ac:dyDescent="0.25">
      <c r="A172" s="363">
        <v>43572</v>
      </c>
      <c r="B172" s="364" t="s">
        <v>45</v>
      </c>
      <c r="C172" s="364"/>
      <c r="D172" s="364"/>
      <c r="E172" s="364"/>
      <c r="F172" s="364"/>
      <c r="G172" s="364"/>
      <c r="H172" s="364"/>
      <c r="I172" s="302">
        <f t="shared" si="17"/>
        <v>0</v>
      </c>
      <c r="J172" s="315" t="s">
        <v>47</v>
      </c>
      <c r="K172" s="59">
        <f t="shared" si="15"/>
        <v>0</v>
      </c>
      <c r="L172" s="60">
        <f t="shared" si="16"/>
        <v>0</v>
      </c>
      <c r="M172" s="316"/>
      <c r="N172" s="271"/>
    </row>
    <row r="173" spans="1:14" ht="16.5" customHeight="1" x14ac:dyDescent="0.25">
      <c r="A173" s="363">
        <v>43573</v>
      </c>
      <c r="B173" s="364" t="s">
        <v>45</v>
      </c>
      <c r="C173" s="364"/>
      <c r="D173" s="364"/>
      <c r="E173" s="364"/>
      <c r="F173" s="364"/>
      <c r="G173" s="364"/>
      <c r="H173" s="364"/>
      <c r="I173" s="302">
        <f t="shared" si="17"/>
        <v>0</v>
      </c>
      <c r="J173" s="315" t="s">
        <v>47</v>
      </c>
      <c r="K173" s="59">
        <f t="shared" si="15"/>
        <v>0</v>
      </c>
      <c r="L173" s="60">
        <f t="shared" si="16"/>
        <v>0</v>
      </c>
      <c r="M173" s="316"/>
      <c r="N173" s="271"/>
    </row>
    <row r="174" spans="1:14" ht="16.5" customHeight="1" thickBot="1" x14ac:dyDescent="0.3">
      <c r="A174" s="365">
        <v>43574</v>
      </c>
      <c r="B174" s="366" t="s">
        <v>45</v>
      </c>
      <c r="C174" s="366"/>
      <c r="D174" s="366"/>
      <c r="E174" s="366"/>
      <c r="F174" s="366"/>
      <c r="G174" s="366"/>
      <c r="H174" s="366"/>
      <c r="I174" s="303">
        <f t="shared" si="17"/>
        <v>0</v>
      </c>
      <c r="J174" s="350" t="s">
        <v>47</v>
      </c>
      <c r="K174" s="64">
        <f t="shared" si="15"/>
        <v>0</v>
      </c>
      <c r="L174" s="65">
        <f t="shared" si="16"/>
        <v>0</v>
      </c>
      <c r="M174" s="329"/>
      <c r="N174" s="272"/>
    </row>
    <row r="175" spans="1:14" ht="16.5" customHeight="1" x14ac:dyDescent="0.25">
      <c r="A175" s="67">
        <v>43577</v>
      </c>
      <c r="B175" s="367" t="s">
        <v>45</v>
      </c>
      <c r="C175" s="367"/>
      <c r="D175" s="367"/>
      <c r="E175" s="367"/>
      <c r="F175" s="367"/>
      <c r="G175" s="367"/>
      <c r="H175" s="367"/>
      <c r="I175" s="368">
        <f t="shared" si="17"/>
        <v>0</v>
      </c>
      <c r="J175" s="378" t="s">
        <v>47</v>
      </c>
      <c r="K175" s="71">
        <f t="shared" si="15"/>
        <v>0</v>
      </c>
      <c r="L175" s="72">
        <f t="shared" si="16"/>
        <v>0</v>
      </c>
      <c r="M175" s="322"/>
      <c r="N175" s="73"/>
    </row>
    <row r="176" spans="1:14" ht="16.5" customHeight="1" x14ac:dyDescent="0.25">
      <c r="A176" s="58">
        <v>43578</v>
      </c>
      <c r="B176" s="289">
        <v>0.33333333333333331</v>
      </c>
      <c r="C176" s="289">
        <v>0.58333333333333337</v>
      </c>
      <c r="D176" s="54">
        <f t="shared" ref="D176:D199" si="18">MAX((INT((C176-B176)*1440)/60),0)</f>
        <v>6</v>
      </c>
      <c r="E176" s="290">
        <v>0</v>
      </c>
      <c r="F176" s="290">
        <v>30</v>
      </c>
      <c r="G176" s="290">
        <v>0</v>
      </c>
      <c r="H176" s="290">
        <v>21</v>
      </c>
      <c r="I176" s="302">
        <f t="shared" si="17"/>
        <v>309</v>
      </c>
      <c r="J176" s="292"/>
      <c r="K176" s="59">
        <f t="shared" si="15"/>
        <v>1</v>
      </c>
      <c r="L176" s="60">
        <f t="shared" si="16"/>
        <v>5.15</v>
      </c>
      <c r="M176" s="293"/>
      <c r="N176" s="61"/>
    </row>
    <row r="177" spans="1:14" ht="16.5" customHeight="1" x14ac:dyDescent="0.25">
      <c r="A177" s="58">
        <v>43579</v>
      </c>
      <c r="B177" s="289">
        <v>0.33333333333333331</v>
      </c>
      <c r="C177" s="289">
        <v>0.58333333333333337</v>
      </c>
      <c r="D177" s="54">
        <f t="shared" si="18"/>
        <v>6</v>
      </c>
      <c r="E177" s="290">
        <v>0</v>
      </c>
      <c r="F177" s="290">
        <v>30</v>
      </c>
      <c r="G177" s="290">
        <v>0</v>
      </c>
      <c r="H177" s="290">
        <v>21</v>
      </c>
      <c r="I177" s="302">
        <f t="shared" si="17"/>
        <v>309</v>
      </c>
      <c r="J177" s="292"/>
      <c r="K177" s="59">
        <f t="shared" si="15"/>
        <v>1</v>
      </c>
      <c r="L177" s="60">
        <f t="shared" si="16"/>
        <v>5.15</v>
      </c>
      <c r="M177" s="293"/>
      <c r="N177" s="61"/>
    </row>
    <row r="178" spans="1:14" ht="16.5" customHeight="1" x14ac:dyDescent="0.25">
      <c r="A178" s="58">
        <v>43580</v>
      </c>
      <c r="B178" s="289">
        <v>0.33333333333333331</v>
      </c>
      <c r="C178" s="289">
        <v>0.58333333333333337</v>
      </c>
      <c r="D178" s="54">
        <f t="shared" si="18"/>
        <v>6</v>
      </c>
      <c r="E178" s="290">
        <v>0</v>
      </c>
      <c r="F178" s="290">
        <v>30</v>
      </c>
      <c r="G178" s="290">
        <v>0</v>
      </c>
      <c r="H178" s="290">
        <v>21</v>
      </c>
      <c r="I178" s="302">
        <f t="shared" si="17"/>
        <v>309</v>
      </c>
      <c r="J178" s="292"/>
      <c r="K178" s="59">
        <f t="shared" si="15"/>
        <v>1</v>
      </c>
      <c r="L178" s="60">
        <f t="shared" si="16"/>
        <v>5.15</v>
      </c>
      <c r="M178" s="293"/>
      <c r="N178" s="61"/>
    </row>
    <row r="179" spans="1:14" ht="16.5" customHeight="1" thickBot="1" x14ac:dyDescent="0.3">
      <c r="A179" s="62">
        <v>43581</v>
      </c>
      <c r="B179" s="294">
        <v>0.33333333333333331</v>
      </c>
      <c r="C179" s="294">
        <v>0.58333333333333337</v>
      </c>
      <c r="D179" s="63">
        <f t="shared" si="18"/>
        <v>6</v>
      </c>
      <c r="E179" s="295">
        <v>0</v>
      </c>
      <c r="F179" s="295">
        <v>30</v>
      </c>
      <c r="G179" s="295">
        <v>0</v>
      </c>
      <c r="H179" s="295">
        <v>21</v>
      </c>
      <c r="I179" s="303">
        <f t="shared" si="17"/>
        <v>309</v>
      </c>
      <c r="J179" s="297"/>
      <c r="K179" s="64">
        <f t="shared" si="15"/>
        <v>1</v>
      </c>
      <c r="L179" s="65">
        <f t="shared" si="16"/>
        <v>5.15</v>
      </c>
      <c r="M179" s="298"/>
      <c r="N179" s="66"/>
    </row>
    <row r="180" spans="1:14" ht="16.5" customHeight="1" x14ac:dyDescent="0.25">
      <c r="A180" s="53">
        <v>43584</v>
      </c>
      <c r="B180" s="307">
        <v>0.33333333333333331</v>
      </c>
      <c r="C180" s="307">
        <v>0.58333333333333337</v>
      </c>
      <c r="D180" s="174">
        <f t="shared" si="18"/>
        <v>6</v>
      </c>
      <c r="E180" s="310">
        <v>0</v>
      </c>
      <c r="F180" s="310">
        <v>30</v>
      </c>
      <c r="G180" s="310">
        <v>0</v>
      </c>
      <c r="H180" s="310">
        <v>21</v>
      </c>
      <c r="I180" s="355">
        <f t="shared" si="17"/>
        <v>309</v>
      </c>
      <c r="J180" s="312"/>
      <c r="K180" s="55">
        <f t="shared" si="15"/>
        <v>1</v>
      </c>
      <c r="L180" s="56">
        <f t="shared" si="16"/>
        <v>5.15</v>
      </c>
      <c r="M180" s="313"/>
      <c r="N180" s="57"/>
    </row>
    <row r="181" spans="1:14" ht="16.5" customHeight="1" x14ac:dyDescent="0.25">
      <c r="A181" s="58">
        <v>43585</v>
      </c>
      <c r="B181" s="289">
        <v>0.33333333333333331</v>
      </c>
      <c r="C181" s="289">
        <v>0.58333333333333337</v>
      </c>
      <c r="D181" s="54">
        <f t="shared" si="18"/>
        <v>6</v>
      </c>
      <c r="E181" s="290">
        <v>0</v>
      </c>
      <c r="F181" s="290">
        <v>30</v>
      </c>
      <c r="G181" s="290">
        <v>0</v>
      </c>
      <c r="H181" s="290">
        <v>21</v>
      </c>
      <c r="I181" s="302">
        <f t="shared" si="17"/>
        <v>309</v>
      </c>
      <c r="J181" s="292"/>
      <c r="K181" s="59">
        <f t="shared" si="15"/>
        <v>1</v>
      </c>
      <c r="L181" s="60">
        <f t="shared" si="16"/>
        <v>5.15</v>
      </c>
      <c r="M181" s="293"/>
      <c r="N181" s="61"/>
    </row>
    <row r="182" spans="1:14" ht="16.5" customHeight="1" x14ac:dyDescent="0.25">
      <c r="A182" s="176">
        <v>43586</v>
      </c>
      <c r="B182" s="289">
        <v>0.33333333333333331</v>
      </c>
      <c r="C182" s="289">
        <v>0.58333333333333337</v>
      </c>
      <c r="D182" s="177">
        <f t="shared" si="18"/>
        <v>6</v>
      </c>
      <c r="E182" s="290">
        <v>0</v>
      </c>
      <c r="F182" s="290">
        <v>30</v>
      </c>
      <c r="G182" s="290">
        <v>0</v>
      </c>
      <c r="H182" s="290">
        <v>21</v>
      </c>
      <c r="I182" s="369">
        <f t="shared" si="17"/>
        <v>309</v>
      </c>
      <c r="J182" s="292"/>
      <c r="K182" s="178">
        <f t="shared" si="15"/>
        <v>1</v>
      </c>
      <c r="L182" s="179">
        <f t="shared" si="16"/>
        <v>5.15</v>
      </c>
      <c r="M182" s="293"/>
      <c r="N182" s="180"/>
    </row>
    <row r="183" spans="1:14" ht="16.5" customHeight="1" x14ac:dyDescent="0.25">
      <c r="A183" s="176">
        <v>43587</v>
      </c>
      <c r="B183" s="289">
        <v>0.33333333333333331</v>
      </c>
      <c r="C183" s="289">
        <v>0.58333333333333337</v>
      </c>
      <c r="D183" s="177">
        <f t="shared" si="18"/>
        <v>6</v>
      </c>
      <c r="E183" s="290">
        <v>0</v>
      </c>
      <c r="F183" s="290">
        <v>30</v>
      </c>
      <c r="G183" s="290">
        <v>0</v>
      </c>
      <c r="H183" s="290">
        <v>21</v>
      </c>
      <c r="I183" s="369">
        <f t="shared" si="17"/>
        <v>309</v>
      </c>
      <c r="J183" s="292"/>
      <c r="K183" s="178">
        <f t="shared" si="15"/>
        <v>1</v>
      </c>
      <c r="L183" s="179">
        <f t="shared" si="16"/>
        <v>5.15</v>
      </c>
      <c r="M183" s="293"/>
      <c r="N183" s="180"/>
    </row>
    <row r="184" spans="1:14" ht="16.5" customHeight="1" thickBot="1" x14ac:dyDescent="0.3">
      <c r="A184" s="181">
        <v>43588</v>
      </c>
      <c r="B184" s="294">
        <v>0.33333333333333331</v>
      </c>
      <c r="C184" s="294">
        <v>0.58333333333333337</v>
      </c>
      <c r="D184" s="182">
        <f t="shared" si="18"/>
        <v>6</v>
      </c>
      <c r="E184" s="295">
        <v>0</v>
      </c>
      <c r="F184" s="295">
        <v>30</v>
      </c>
      <c r="G184" s="295">
        <v>0</v>
      </c>
      <c r="H184" s="295">
        <v>21</v>
      </c>
      <c r="I184" s="370">
        <f t="shared" si="17"/>
        <v>309</v>
      </c>
      <c r="J184" s="297"/>
      <c r="K184" s="183">
        <f t="shared" si="15"/>
        <v>1</v>
      </c>
      <c r="L184" s="184">
        <f t="shared" si="16"/>
        <v>5.15</v>
      </c>
      <c r="M184" s="298"/>
      <c r="N184" s="185"/>
    </row>
    <row r="185" spans="1:14" ht="16.5" customHeight="1" x14ac:dyDescent="0.25">
      <c r="A185" s="186">
        <v>43591</v>
      </c>
      <c r="B185" s="318">
        <v>0.33333333333333331</v>
      </c>
      <c r="C185" s="318">
        <v>0.58333333333333337</v>
      </c>
      <c r="D185" s="177">
        <f t="shared" si="18"/>
        <v>6</v>
      </c>
      <c r="E185" s="320">
        <v>0</v>
      </c>
      <c r="F185" s="320">
        <v>30</v>
      </c>
      <c r="G185" s="320">
        <v>0</v>
      </c>
      <c r="H185" s="320">
        <v>21</v>
      </c>
      <c r="I185" s="369">
        <f t="shared" si="17"/>
        <v>309</v>
      </c>
      <c r="J185" s="378"/>
      <c r="K185" s="187">
        <f t="shared" si="15"/>
        <v>1</v>
      </c>
      <c r="L185" s="188">
        <f t="shared" si="16"/>
        <v>5.15</v>
      </c>
      <c r="M185" s="322"/>
      <c r="N185" s="189"/>
    </row>
    <row r="186" spans="1:14" ht="16.5" customHeight="1" x14ac:dyDescent="0.25">
      <c r="A186" s="176">
        <v>43592</v>
      </c>
      <c r="B186" s="289">
        <v>0.33333333333333331</v>
      </c>
      <c r="C186" s="289">
        <v>0.58333333333333337</v>
      </c>
      <c r="D186" s="177">
        <f t="shared" si="18"/>
        <v>6</v>
      </c>
      <c r="E186" s="290">
        <v>0</v>
      </c>
      <c r="F186" s="290">
        <v>30</v>
      </c>
      <c r="G186" s="290">
        <v>0</v>
      </c>
      <c r="H186" s="290">
        <v>21</v>
      </c>
      <c r="I186" s="369">
        <f t="shared" si="17"/>
        <v>309</v>
      </c>
      <c r="J186" s="292"/>
      <c r="K186" s="178">
        <f t="shared" si="15"/>
        <v>1</v>
      </c>
      <c r="L186" s="179">
        <f t="shared" si="16"/>
        <v>5.15</v>
      </c>
      <c r="M186" s="293"/>
      <c r="N186" s="180"/>
    </row>
    <row r="187" spans="1:14" ht="16.5" customHeight="1" x14ac:dyDescent="0.25">
      <c r="A187" s="176">
        <v>43593</v>
      </c>
      <c r="B187" s="289">
        <v>0.33333333333333331</v>
      </c>
      <c r="C187" s="289">
        <v>0.58333333333333337</v>
      </c>
      <c r="D187" s="177">
        <f t="shared" si="18"/>
        <v>6</v>
      </c>
      <c r="E187" s="290">
        <v>0</v>
      </c>
      <c r="F187" s="290">
        <v>30</v>
      </c>
      <c r="G187" s="290">
        <v>0</v>
      </c>
      <c r="H187" s="290">
        <v>21</v>
      </c>
      <c r="I187" s="369">
        <f t="shared" si="17"/>
        <v>309</v>
      </c>
      <c r="J187" s="292"/>
      <c r="K187" s="178">
        <f t="shared" si="15"/>
        <v>1</v>
      </c>
      <c r="L187" s="179">
        <f t="shared" si="16"/>
        <v>5.15</v>
      </c>
      <c r="M187" s="293"/>
      <c r="N187" s="180"/>
    </row>
    <row r="188" spans="1:14" ht="16.5" customHeight="1" x14ac:dyDescent="0.25">
      <c r="A188" s="176">
        <v>43594</v>
      </c>
      <c r="B188" s="289">
        <v>0.33333333333333331</v>
      </c>
      <c r="C188" s="289">
        <v>0.58333333333333337</v>
      </c>
      <c r="D188" s="177">
        <f t="shared" si="18"/>
        <v>6</v>
      </c>
      <c r="E188" s="290">
        <v>0</v>
      </c>
      <c r="F188" s="290">
        <v>30</v>
      </c>
      <c r="G188" s="290">
        <v>0</v>
      </c>
      <c r="H188" s="290">
        <v>21</v>
      </c>
      <c r="I188" s="369">
        <f t="shared" si="17"/>
        <v>309</v>
      </c>
      <c r="J188" s="292"/>
      <c r="K188" s="178">
        <f t="shared" si="15"/>
        <v>1</v>
      </c>
      <c r="L188" s="179">
        <f t="shared" si="16"/>
        <v>5.15</v>
      </c>
      <c r="M188" s="293"/>
      <c r="N188" s="180"/>
    </row>
    <row r="189" spans="1:14" ht="16.5" customHeight="1" thickBot="1" x14ac:dyDescent="0.3">
      <c r="A189" s="181">
        <v>43595</v>
      </c>
      <c r="B189" s="294">
        <v>0.33333333333333331</v>
      </c>
      <c r="C189" s="294">
        <v>0.58333333333333337</v>
      </c>
      <c r="D189" s="182">
        <f t="shared" si="18"/>
        <v>6</v>
      </c>
      <c r="E189" s="295">
        <v>0</v>
      </c>
      <c r="F189" s="295">
        <v>30</v>
      </c>
      <c r="G189" s="295">
        <v>0</v>
      </c>
      <c r="H189" s="295">
        <v>21</v>
      </c>
      <c r="I189" s="370">
        <f t="shared" si="17"/>
        <v>309</v>
      </c>
      <c r="J189" s="297"/>
      <c r="K189" s="183">
        <f t="shared" si="15"/>
        <v>1</v>
      </c>
      <c r="L189" s="184">
        <f t="shared" si="16"/>
        <v>5.15</v>
      </c>
      <c r="M189" s="298"/>
      <c r="N189" s="185"/>
    </row>
    <row r="190" spans="1:14" ht="16.5" customHeight="1" x14ac:dyDescent="0.25">
      <c r="A190" s="190">
        <v>43598</v>
      </c>
      <c r="B190" s="318">
        <v>0.33333333333333331</v>
      </c>
      <c r="C190" s="318">
        <v>0.58333333333333337</v>
      </c>
      <c r="D190" s="177">
        <f t="shared" si="18"/>
        <v>6</v>
      </c>
      <c r="E190" s="320">
        <v>0</v>
      </c>
      <c r="F190" s="320">
        <v>30</v>
      </c>
      <c r="G190" s="320">
        <v>0</v>
      </c>
      <c r="H190" s="320">
        <v>21</v>
      </c>
      <c r="I190" s="369">
        <f t="shared" si="17"/>
        <v>309</v>
      </c>
      <c r="J190" s="378"/>
      <c r="K190" s="191">
        <f t="shared" si="15"/>
        <v>1</v>
      </c>
      <c r="L190" s="192">
        <f t="shared" si="16"/>
        <v>5.15</v>
      </c>
      <c r="M190" s="322"/>
      <c r="N190" s="193"/>
    </row>
    <row r="191" spans="1:14" ht="16.5" customHeight="1" x14ac:dyDescent="0.25">
      <c r="A191" s="176">
        <v>43599</v>
      </c>
      <c r="B191" s="289">
        <v>0.33333333333333331</v>
      </c>
      <c r="C191" s="289">
        <v>0.58333333333333337</v>
      </c>
      <c r="D191" s="177">
        <f t="shared" si="18"/>
        <v>6</v>
      </c>
      <c r="E191" s="290">
        <v>0</v>
      </c>
      <c r="F191" s="290">
        <v>30</v>
      </c>
      <c r="G191" s="290">
        <v>0</v>
      </c>
      <c r="H191" s="290">
        <v>21</v>
      </c>
      <c r="I191" s="369">
        <f t="shared" si="17"/>
        <v>309</v>
      </c>
      <c r="J191" s="292"/>
      <c r="K191" s="178">
        <f t="shared" si="15"/>
        <v>1</v>
      </c>
      <c r="L191" s="179">
        <f t="shared" si="16"/>
        <v>5.15</v>
      </c>
      <c r="M191" s="293"/>
      <c r="N191" s="180"/>
    </row>
    <row r="192" spans="1:14" ht="16.5" customHeight="1" x14ac:dyDescent="0.25">
      <c r="A192" s="176">
        <v>43600</v>
      </c>
      <c r="B192" s="289">
        <v>0.33333333333333331</v>
      </c>
      <c r="C192" s="289">
        <v>0.58333333333333337</v>
      </c>
      <c r="D192" s="177">
        <f t="shared" si="18"/>
        <v>6</v>
      </c>
      <c r="E192" s="290">
        <v>0</v>
      </c>
      <c r="F192" s="290">
        <v>30</v>
      </c>
      <c r="G192" s="290">
        <v>0</v>
      </c>
      <c r="H192" s="290">
        <v>21</v>
      </c>
      <c r="I192" s="369">
        <f t="shared" si="17"/>
        <v>309</v>
      </c>
      <c r="J192" s="292"/>
      <c r="K192" s="178">
        <f t="shared" si="15"/>
        <v>1</v>
      </c>
      <c r="L192" s="179">
        <f t="shared" si="16"/>
        <v>5.15</v>
      </c>
      <c r="M192" s="293"/>
      <c r="N192" s="180"/>
    </row>
    <row r="193" spans="1:14" ht="16.5" customHeight="1" x14ac:dyDescent="0.25">
      <c r="A193" s="176">
        <v>43601</v>
      </c>
      <c r="B193" s="289">
        <v>0.33333333333333331</v>
      </c>
      <c r="C193" s="289">
        <v>0.58333333333333337</v>
      </c>
      <c r="D193" s="177">
        <f t="shared" si="18"/>
        <v>6</v>
      </c>
      <c r="E193" s="290">
        <v>0</v>
      </c>
      <c r="F193" s="290">
        <v>30</v>
      </c>
      <c r="G193" s="290">
        <v>0</v>
      </c>
      <c r="H193" s="290">
        <v>21</v>
      </c>
      <c r="I193" s="369">
        <f t="shared" si="17"/>
        <v>309</v>
      </c>
      <c r="J193" s="292"/>
      <c r="K193" s="178">
        <f t="shared" si="15"/>
        <v>1</v>
      </c>
      <c r="L193" s="179">
        <f t="shared" si="16"/>
        <v>5.15</v>
      </c>
      <c r="M193" s="293"/>
      <c r="N193" s="180"/>
    </row>
    <row r="194" spans="1:14" ht="16.5" customHeight="1" thickBot="1" x14ac:dyDescent="0.3">
      <c r="A194" s="181">
        <v>43602</v>
      </c>
      <c r="B194" s="294">
        <v>0.33333333333333331</v>
      </c>
      <c r="C194" s="294">
        <v>0.58333333333333337</v>
      </c>
      <c r="D194" s="182">
        <f t="shared" si="18"/>
        <v>6</v>
      </c>
      <c r="E194" s="295">
        <v>0</v>
      </c>
      <c r="F194" s="295">
        <v>30</v>
      </c>
      <c r="G194" s="295">
        <v>0</v>
      </c>
      <c r="H194" s="295">
        <v>21</v>
      </c>
      <c r="I194" s="370">
        <f t="shared" si="17"/>
        <v>309</v>
      </c>
      <c r="J194" s="297"/>
      <c r="K194" s="183">
        <f t="shared" si="15"/>
        <v>1</v>
      </c>
      <c r="L194" s="184">
        <f t="shared" si="16"/>
        <v>5.15</v>
      </c>
      <c r="M194" s="298"/>
      <c r="N194" s="185"/>
    </row>
    <row r="195" spans="1:14" ht="16.5" customHeight="1" x14ac:dyDescent="0.25">
      <c r="A195" s="186">
        <v>43605</v>
      </c>
      <c r="B195" s="318">
        <v>0.33333333333333331</v>
      </c>
      <c r="C195" s="318">
        <v>0.58333333333333337</v>
      </c>
      <c r="D195" s="177">
        <f t="shared" si="18"/>
        <v>6</v>
      </c>
      <c r="E195" s="320">
        <v>0</v>
      </c>
      <c r="F195" s="320">
        <v>30</v>
      </c>
      <c r="G195" s="320">
        <v>0</v>
      </c>
      <c r="H195" s="320">
        <v>21</v>
      </c>
      <c r="I195" s="369">
        <f t="shared" si="17"/>
        <v>309</v>
      </c>
      <c r="J195" s="378"/>
      <c r="K195" s="187">
        <f t="shared" si="15"/>
        <v>1</v>
      </c>
      <c r="L195" s="188">
        <f t="shared" si="16"/>
        <v>5.15</v>
      </c>
      <c r="M195" s="322"/>
      <c r="N195" s="189"/>
    </row>
    <row r="196" spans="1:14" ht="16.5" customHeight="1" x14ac:dyDescent="0.25">
      <c r="A196" s="176">
        <v>43606</v>
      </c>
      <c r="B196" s="289">
        <v>0.33333333333333331</v>
      </c>
      <c r="C196" s="289">
        <v>0.58333333333333337</v>
      </c>
      <c r="D196" s="177">
        <f t="shared" si="18"/>
        <v>6</v>
      </c>
      <c r="E196" s="290">
        <v>0</v>
      </c>
      <c r="F196" s="290">
        <v>30</v>
      </c>
      <c r="G196" s="290">
        <v>0</v>
      </c>
      <c r="H196" s="290">
        <v>21</v>
      </c>
      <c r="I196" s="369">
        <f t="shared" si="17"/>
        <v>309</v>
      </c>
      <c r="J196" s="292"/>
      <c r="K196" s="178">
        <f t="shared" si="15"/>
        <v>1</v>
      </c>
      <c r="L196" s="179">
        <f t="shared" si="16"/>
        <v>5.15</v>
      </c>
      <c r="M196" s="293"/>
      <c r="N196" s="180"/>
    </row>
    <row r="197" spans="1:14" ht="16.5" customHeight="1" x14ac:dyDescent="0.25">
      <c r="A197" s="176">
        <v>43607</v>
      </c>
      <c r="B197" s="289">
        <v>0.33333333333333331</v>
      </c>
      <c r="C197" s="289">
        <v>0.58333333333333337</v>
      </c>
      <c r="D197" s="177">
        <f t="shared" si="18"/>
        <v>6</v>
      </c>
      <c r="E197" s="290">
        <v>0</v>
      </c>
      <c r="F197" s="290">
        <v>30</v>
      </c>
      <c r="G197" s="290">
        <v>0</v>
      </c>
      <c r="H197" s="290">
        <v>21</v>
      </c>
      <c r="I197" s="369">
        <f t="shared" si="17"/>
        <v>309</v>
      </c>
      <c r="J197" s="292"/>
      <c r="K197" s="178">
        <f t="shared" si="15"/>
        <v>1</v>
      </c>
      <c r="L197" s="179">
        <f t="shared" si="16"/>
        <v>5.15</v>
      </c>
      <c r="M197" s="293"/>
      <c r="N197" s="180"/>
    </row>
    <row r="198" spans="1:14" ht="16.5" customHeight="1" x14ac:dyDescent="0.25">
      <c r="A198" s="176">
        <v>43608</v>
      </c>
      <c r="B198" s="289">
        <v>0.33333333333333331</v>
      </c>
      <c r="C198" s="289">
        <v>0.58333333333333337</v>
      </c>
      <c r="D198" s="177">
        <f t="shared" si="18"/>
        <v>6</v>
      </c>
      <c r="E198" s="290">
        <v>0</v>
      </c>
      <c r="F198" s="290">
        <v>30</v>
      </c>
      <c r="G198" s="290">
        <v>0</v>
      </c>
      <c r="H198" s="290">
        <v>21</v>
      </c>
      <c r="I198" s="369">
        <f t="shared" si="17"/>
        <v>309</v>
      </c>
      <c r="J198" s="292"/>
      <c r="K198" s="178">
        <f t="shared" si="15"/>
        <v>1</v>
      </c>
      <c r="L198" s="179">
        <f t="shared" si="16"/>
        <v>5.15</v>
      </c>
      <c r="M198" s="293"/>
      <c r="N198" s="180"/>
    </row>
    <row r="199" spans="1:14" ht="16.5" customHeight="1" thickBot="1" x14ac:dyDescent="0.3">
      <c r="A199" s="181">
        <v>43609</v>
      </c>
      <c r="B199" s="294">
        <v>0.33333333333333331</v>
      </c>
      <c r="C199" s="294">
        <v>0.58333333333333337</v>
      </c>
      <c r="D199" s="182">
        <f t="shared" si="18"/>
        <v>6</v>
      </c>
      <c r="E199" s="295">
        <v>0</v>
      </c>
      <c r="F199" s="295">
        <v>30</v>
      </c>
      <c r="G199" s="295">
        <v>0</v>
      </c>
      <c r="H199" s="295">
        <v>21</v>
      </c>
      <c r="I199" s="370">
        <f t="shared" si="17"/>
        <v>309</v>
      </c>
      <c r="J199" s="297"/>
      <c r="K199" s="183">
        <f t="shared" si="15"/>
        <v>1</v>
      </c>
      <c r="L199" s="184">
        <f t="shared" si="16"/>
        <v>5.15</v>
      </c>
      <c r="M199" s="298"/>
      <c r="N199" s="185"/>
    </row>
    <row r="200" spans="1:14" s="205" customFormat="1" ht="16.5" customHeight="1" x14ac:dyDescent="0.25">
      <c r="A200" s="186">
        <v>43612</v>
      </c>
      <c r="B200" s="194" t="s">
        <v>10</v>
      </c>
      <c r="C200" s="195"/>
      <c r="D200" s="196"/>
      <c r="E200" s="228"/>
      <c r="F200" s="228"/>
      <c r="G200" s="228"/>
      <c r="H200" s="228"/>
      <c r="I200" s="233"/>
      <c r="J200" s="215" t="s">
        <v>70</v>
      </c>
      <c r="K200" s="187">
        <f t="shared" si="15"/>
        <v>0</v>
      </c>
      <c r="L200" s="188">
        <f t="shared" si="16"/>
        <v>0</v>
      </c>
      <c r="M200" s="220"/>
      <c r="N200" s="189"/>
    </row>
    <row r="201" spans="1:14" ht="16.5" customHeight="1" x14ac:dyDescent="0.25">
      <c r="A201" s="176">
        <v>43613</v>
      </c>
      <c r="B201" s="289">
        <v>0.33333333333333331</v>
      </c>
      <c r="C201" s="289">
        <v>0.58333333333333337</v>
      </c>
      <c r="D201" s="177">
        <f t="shared" ref="D201:D222" si="19">MAX((INT((C201-B201)*1440)/60),0)</f>
        <v>6</v>
      </c>
      <c r="E201" s="290">
        <v>0</v>
      </c>
      <c r="F201" s="290">
        <v>30</v>
      </c>
      <c r="G201" s="290">
        <v>0</v>
      </c>
      <c r="H201" s="290">
        <v>21</v>
      </c>
      <c r="I201" s="369">
        <f t="shared" si="17"/>
        <v>309</v>
      </c>
      <c r="J201" s="292"/>
      <c r="K201" s="178">
        <f t="shared" si="15"/>
        <v>1</v>
      </c>
      <c r="L201" s="179">
        <f t="shared" si="16"/>
        <v>5.15</v>
      </c>
      <c r="M201" s="293"/>
      <c r="N201" s="180"/>
    </row>
    <row r="202" spans="1:14" ht="16.5" customHeight="1" x14ac:dyDescent="0.25">
      <c r="A202" s="176">
        <v>43614</v>
      </c>
      <c r="B202" s="289">
        <v>0.33333333333333331</v>
      </c>
      <c r="C202" s="289">
        <v>0.58333333333333337</v>
      </c>
      <c r="D202" s="177">
        <f t="shared" si="19"/>
        <v>6</v>
      </c>
      <c r="E202" s="290">
        <v>0</v>
      </c>
      <c r="F202" s="290">
        <v>30</v>
      </c>
      <c r="G202" s="290">
        <v>0</v>
      </c>
      <c r="H202" s="290">
        <v>21</v>
      </c>
      <c r="I202" s="369">
        <f t="shared" si="17"/>
        <v>309</v>
      </c>
      <c r="J202" s="292"/>
      <c r="K202" s="178">
        <f t="shared" ref="K202:K224" si="20">IF(I202+M202&gt;0,1,0)</f>
        <v>1</v>
      </c>
      <c r="L202" s="179">
        <f t="shared" si="16"/>
        <v>5.15</v>
      </c>
      <c r="M202" s="293"/>
      <c r="N202" s="180"/>
    </row>
    <row r="203" spans="1:14" ht="16.5" customHeight="1" x14ac:dyDescent="0.25">
      <c r="A203" s="176">
        <v>43615</v>
      </c>
      <c r="B203" s="289">
        <v>0.33333333333333331</v>
      </c>
      <c r="C203" s="289">
        <v>0.58333333333333337</v>
      </c>
      <c r="D203" s="177">
        <f t="shared" si="19"/>
        <v>6</v>
      </c>
      <c r="E203" s="290">
        <v>0</v>
      </c>
      <c r="F203" s="290">
        <v>30</v>
      </c>
      <c r="G203" s="290">
        <v>0</v>
      </c>
      <c r="H203" s="290">
        <v>21</v>
      </c>
      <c r="I203" s="369">
        <f t="shared" si="17"/>
        <v>309</v>
      </c>
      <c r="J203" s="292"/>
      <c r="K203" s="178">
        <f t="shared" si="20"/>
        <v>1</v>
      </c>
      <c r="L203" s="179">
        <f t="shared" si="16"/>
        <v>5.15</v>
      </c>
      <c r="M203" s="293"/>
      <c r="N203" s="180"/>
    </row>
    <row r="204" spans="1:14" ht="16.5" customHeight="1" thickBot="1" x14ac:dyDescent="0.3">
      <c r="A204" s="181">
        <v>43616</v>
      </c>
      <c r="B204" s="294">
        <v>0.33333333333333331</v>
      </c>
      <c r="C204" s="294">
        <v>0.58333333333333337</v>
      </c>
      <c r="D204" s="182">
        <f t="shared" si="19"/>
        <v>6</v>
      </c>
      <c r="E204" s="295">
        <v>0</v>
      </c>
      <c r="F204" s="295">
        <v>30</v>
      </c>
      <c r="G204" s="295">
        <v>0</v>
      </c>
      <c r="H204" s="295">
        <v>21</v>
      </c>
      <c r="I204" s="370">
        <f t="shared" si="17"/>
        <v>309</v>
      </c>
      <c r="J204" s="297"/>
      <c r="K204" s="183">
        <f t="shared" si="20"/>
        <v>1</v>
      </c>
      <c r="L204" s="184">
        <f t="shared" si="16"/>
        <v>5.15</v>
      </c>
      <c r="M204" s="298"/>
      <c r="N204" s="185"/>
    </row>
    <row r="205" spans="1:14" ht="16.5" customHeight="1" x14ac:dyDescent="0.25">
      <c r="A205" s="84">
        <v>43619</v>
      </c>
      <c r="B205" s="307">
        <v>0.33333333333333331</v>
      </c>
      <c r="C205" s="307">
        <v>0.58333333333333337</v>
      </c>
      <c r="D205" s="197">
        <f t="shared" si="19"/>
        <v>6</v>
      </c>
      <c r="E205" s="310">
        <v>0</v>
      </c>
      <c r="F205" s="310">
        <v>30</v>
      </c>
      <c r="G205" s="310">
        <v>0</v>
      </c>
      <c r="H205" s="310">
        <v>21</v>
      </c>
      <c r="I205" s="371">
        <f t="shared" si="17"/>
        <v>309</v>
      </c>
      <c r="J205" s="312"/>
      <c r="K205" s="85">
        <f t="shared" si="20"/>
        <v>1</v>
      </c>
      <c r="L205" s="86">
        <f t="shared" si="16"/>
        <v>5.15</v>
      </c>
      <c r="M205" s="313"/>
      <c r="N205" s="87"/>
    </row>
    <row r="206" spans="1:14" ht="16.5" customHeight="1" x14ac:dyDescent="0.25">
      <c r="A206" s="74">
        <v>43620</v>
      </c>
      <c r="B206" s="289">
        <v>0.33333333333333331</v>
      </c>
      <c r="C206" s="289">
        <v>0.58333333333333337</v>
      </c>
      <c r="D206" s="198">
        <f t="shared" si="19"/>
        <v>6</v>
      </c>
      <c r="E206" s="290">
        <v>0</v>
      </c>
      <c r="F206" s="290">
        <v>30</v>
      </c>
      <c r="G206" s="290">
        <v>0</v>
      </c>
      <c r="H206" s="290">
        <v>21</v>
      </c>
      <c r="I206" s="372">
        <f t="shared" si="17"/>
        <v>309</v>
      </c>
      <c r="J206" s="292"/>
      <c r="K206" s="76">
        <f t="shared" si="20"/>
        <v>1</v>
      </c>
      <c r="L206" s="77">
        <f t="shared" ref="L206:L222" si="21">I206/60</f>
        <v>5.15</v>
      </c>
      <c r="M206" s="293"/>
      <c r="N206" s="78"/>
    </row>
    <row r="207" spans="1:14" ht="16.5" customHeight="1" x14ac:dyDescent="0.25">
      <c r="A207" s="74">
        <v>43621</v>
      </c>
      <c r="B207" s="289">
        <v>0.33333333333333331</v>
      </c>
      <c r="C207" s="289">
        <v>0.58333333333333337</v>
      </c>
      <c r="D207" s="198">
        <f t="shared" si="19"/>
        <v>6</v>
      </c>
      <c r="E207" s="290">
        <v>0</v>
      </c>
      <c r="F207" s="290">
        <v>30</v>
      </c>
      <c r="G207" s="290">
        <v>0</v>
      </c>
      <c r="H207" s="290">
        <v>21</v>
      </c>
      <c r="I207" s="372">
        <f t="shared" si="17"/>
        <v>309</v>
      </c>
      <c r="J207" s="292"/>
      <c r="K207" s="76">
        <f t="shared" si="20"/>
        <v>1</v>
      </c>
      <c r="L207" s="77">
        <f t="shared" si="21"/>
        <v>5.15</v>
      </c>
      <c r="M207" s="293"/>
      <c r="N207" s="78"/>
    </row>
    <row r="208" spans="1:14" ht="16.5" customHeight="1" x14ac:dyDescent="0.25">
      <c r="A208" s="74">
        <v>43622</v>
      </c>
      <c r="B208" s="289">
        <v>0.33333333333333331</v>
      </c>
      <c r="C208" s="289">
        <v>0.58333333333333337</v>
      </c>
      <c r="D208" s="198">
        <f t="shared" si="19"/>
        <v>6</v>
      </c>
      <c r="E208" s="290">
        <v>0</v>
      </c>
      <c r="F208" s="290">
        <v>30</v>
      </c>
      <c r="G208" s="290">
        <v>0</v>
      </c>
      <c r="H208" s="290">
        <v>21</v>
      </c>
      <c r="I208" s="372">
        <f t="shared" si="17"/>
        <v>309</v>
      </c>
      <c r="J208" s="292"/>
      <c r="K208" s="76">
        <f t="shared" si="20"/>
        <v>1</v>
      </c>
      <c r="L208" s="77">
        <f t="shared" si="21"/>
        <v>5.15</v>
      </c>
      <c r="M208" s="293"/>
      <c r="N208" s="78"/>
    </row>
    <row r="209" spans="1:14" ht="16.5" customHeight="1" thickBot="1" x14ac:dyDescent="0.3">
      <c r="A209" s="79">
        <v>43623</v>
      </c>
      <c r="B209" s="294">
        <v>0.33333333333333331</v>
      </c>
      <c r="C209" s="294">
        <v>0.58333333333333337</v>
      </c>
      <c r="D209" s="80">
        <f t="shared" si="19"/>
        <v>6</v>
      </c>
      <c r="E209" s="295">
        <v>0</v>
      </c>
      <c r="F209" s="295">
        <v>30</v>
      </c>
      <c r="G209" s="295">
        <v>0</v>
      </c>
      <c r="H209" s="295">
        <v>21</v>
      </c>
      <c r="I209" s="305">
        <f t="shared" si="17"/>
        <v>309</v>
      </c>
      <c r="J209" s="297"/>
      <c r="K209" s="81">
        <f t="shared" si="20"/>
        <v>1</v>
      </c>
      <c r="L209" s="82">
        <f t="shared" si="21"/>
        <v>5.15</v>
      </c>
      <c r="M209" s="298"/>
      <c r="N209" s="83"/>
    </row>
    <row r="210" spans="1:14" ht="16.5" customHeight="1" x14ac:dyDescent="0.25">
      <c r="A210" s="84">
        <v>43626</v>
      </c>
      <c r="B210" s="307">
        <v>0.33333333333333331</v>
      </c>
      <c r="C210" s="307">
        <v>0.58333333333333337</v>
      </c>
      <c r="D210" s="197">
        <f t="shared" si="19"/>
        <v>6</v>
      </c>
      <c r="E210" s="310">
        <v>0</v>
      </c>
      <c r="F210" s="310">
        <v>30</v>
      </c>
      <c r="G210" s="310">
        <v>0</v>
      </c>
      <c r="H210" s="310">
        <v>21</v>
      </c>
      <c r="I210" s="371">
        <f t="shared" si="17"/>
        <v>309</v>
      </c>
      <c r="J210" s="312"/>
      <c r="K210" s="85">
        <f t="shared" si="20"/>
        <v>1</v>
      </c>
      <c r="L210" s="86">
        <f t="shared" si="21"/>
        <v>5.15</v>
      </c>
      <c r="M210" s="313"/>
      <c r="N210" s="87"/>
    </row>
    <row r="211" spans="1:14" ht="16.5" customHeight="1" x14ac:dyDescent="0.25">
      <c r="A211" s="74">
        <v>43627</v>
      </c>
      <c r="B211" s="289">
        <v>0.33333333333333331</v>
      </c>
      <c r="C211" s="289">
        <v>0.58333333333333337</v>
      </c>
      <c r="D211" s="198">
        <f t="shared" si="19"/>
        <v>6</v>
      </c>
      <c r="E211" s="290">
        <v>0</v>
      </c>
      <c r="F211" s="290">
        <v>30</v>
      </c>
      <c r="G211" s="290">
        <v>0</v>
      </c>
      <c r="H211" s="290">
        <v>21</v>
      </c>
      <c r="I211" s="372">
        <f t="shared" si="17"/>
        <v>309</v>
      </c>
      <c r="J211" s="292"/>
      <c r="K211" s="76">
        <f t="shared" si="20"/>
        <v>1</v>
      </c>
      <c r="L211" s="77">
        <f t="shared" si="21"/>
        <v>5.15</v>
      </c>
      <c r="M211" s="293"/>
      <c r="N211" s="78"/>
    </row>
    <row r="212" spans="1:14" ht="16.5" customHeight="1" x14ac:dyDescent="0.25">
      <c r="A212" s="74">
        <v>43628</v>
      </c>
      <c r="B212" s="289">
        <v>0.33333333333333331</v>
      </c>
      <c r="C212" s="289">
        <v>0.58333333333333337</v>
      </c>
      <c r="D212" s="198">
        <f t="shared" si="19"/>
        <v>6</v>
      </c>
      <c r="E212" s="290">
        <v>0</v>
      </c>
      <c r="F212" s="290">
        <v>30</v>
      </c>
      <c r="G212" s="290">
        <v>0</v>
      </c>
      <c r="H212" s="290">
        <v>21</v>
      </c>
      <c r="I212" s="372">
        <f t="shared" si="17"/>
        <v>309</v>
      </c>
      <c r="J212" s="292"/>
      <c r="K212" s="76">
        <f t="shared" si="20"/>
        <v>1</v>
      </c>
      <c r="L212" s="77">
        <f t="shared" si="21"/>
        <v>5.15</v>
      </c>
      <c r="M212" s="293"/>
      <c r="N212" s="78"/>
    </row>
    <row r="213" spans="1:14" ht="16.5" customHeight="1" x14ac:dyDescent="0.25">
      <c r="A213" s="74">
        <v>43629</v>
      </c>
      <c r="B213" s="289">
        <v>0.33333333333333331</v>
      </c>
      <c r="C213" s="289">
        <v>0.58333333333333337</v>
      </c>
      <c r="D213" s="198">
        <f t="shared" si="19"/>
        <v>6</v>
      </c>
      <c r="E213" s="290">
        <v>0</v>
      </c>
      <c r="F213" s="290">
        <v>30</v>
      </c>
      <c r="G213" s="290">
        <v>0</v>
      </c>
      <c r="H213" s="290">
        <v>21</v>
      </c>
      <c r="I213" s="372">
        <f t="shared" si="17"/>
        <v>309</v>
      </c>
      <c r="J213" s="292"/>
      <c r="K213" s="76">
        <f t="shared" si="20"/>
        <v>1</v>
      </c>
      <c r="L213" s="77">
        <f t="shared" si="21"/>
        <v>5.15</v>
      </c>
      <c r="M213" s="293"/>
      <c r="N213" s="78"/>
    </row>
    <row r="214" spans="1:14" ht="16.5" customHeight="1" thickBot="1" x14ac:dyDescent="0.3">
      <c r="A214" s="79">
        <v>43630</v>
      </c>
      <c r="B214" s="294">
        <v>0.33333333333333331</v>
      </c>
      <c r="C214" s="294">
        <v>0.58333333333333337</v>
      </c>
      <c r="D214" s="80">
        <f t="shared" si="19"/>
        <v>6</v>
      </c>
      <c r="E214" s="295">
        <v>0</v>
      </c>
      <c r="F214" s="295">
        <v>30</v>
      </c>
      <c r="G214" s="295">
        <v>0</v>
      </c>
      <c r="H214" s="295">
        <v>21</v>
      </c>
      <c r="I214" s="305">
        <f t="shared" si="17"/>
        <v>309</v>
      </c>
      <c r="J214" s="297"/>
      <c r="K214" s="81">
        <f t="shared" si="20"/>
        <v>1</v>
      </c>
      <c r="L214" s="82">
        <f t="shared" si="21"/>
        <v>5.15</v>
      </c>
      <c r="M214" s="298"/>
      <c r="N214" s="83"/>
    </row>
    <row r="215" spans="1:14" ht="16.5" customHeight="1" x14ac:dyDescent="0.25">
      <c r="A215" s="84">
        <v>43633</v>
      </c>
      <c r="B215" s="307">
        <v>0.33333333333333331</v>
      </c>
      <c r="C215" s="307">
        <v>0.58333333333333337</v>
      </c>
      <c r="D215" s="197">
        <f t="shared" si="19"/>
        <v>6</v>
      </c>
      <c r="E215" s="310">
        <v>0</v>
      </c>
      <c r="F215" s="310">
        <v>30</v>
      </c>
      <c r="G215" s="310">
        <v>0</v>
      </c>
      <c r="H215" s="310">
        <v>21</v>
      </c>
      <c r="I215" s="371">
        <f t="shared" si="17"/>
        <v>309</v>
      </c>
      <c r="J215" s="312"/>
      <c r="K215" s="85">
        <f t="shared" si="20"/>
        <v>1</v>
      </c>
      <c r="L215" s="86">
        <f t="shared" si="21"/>
        <v>5.15</v>
      </c>
      <c r="M215" s="313"/>
      <c r="N215" s="87"/>
    </row>
    <row r="216" spans="1:14" ht="16.5" customHeight="1" x14ac:dyDescent="0.25">
      <c r="A216" s="74">
        <v>43634</v>
      </c>
      <c r="B216" s="289">
        <v>0.33333333333333331</v>
      </c>
      <c r="C216" s="289">
        <v>0.58333333333333337</v>
      </c>
      <c r="D216" s="198">
        <f t="shared" si="19"/>
        <v>6</v>
      </c>
      <c r="E216" s="290">
        <v>0</v>
      </c>
      <c r="F216" s="290">
        <v>0</v>
      </c>
      <c r="G216" s="290">
        <v>0</v>
      </c>
      <c r="H216" s="290">
        <v>0</v>
      </c>
      <c r="I216" s="372">
        <f t="shared" si="17"/>
        <v>360</v>
      </c>
      <c r="J216" s="292" t="s">
        <v>9</v>
      </c>
      <c r="K216" s="76">
        <f t="shared" si="20"/>
        <v>1</v>
      </c>
      <c r="L216" s="77">
        <f t="shared" si="21"/>
        <v>6</v>
      </c>
      <c r="M216" s="293"/>
      <c r="N216" s="78" t="s">
        <v>27</v>
      </c>
    </row>
    <row r="217" spans="1:14" ht="16.5" customHeight="1" x14ac:dyDescent="0.25">
      <c r="A217" s="74">
        <v>43635</v>
      </c>
      <c r="B217" s="289">
        <v>0.33333333333333331</v>
      </c>
      <c r="C217" s="289">
        <v>0.58333333333333337</v>
      </c>
      <c r="D217" s="198">
        <f t="shared" si="19"/>
        <v>6</v>
      </c>
      <c r="E217" s="290">
        <v>0</v>
      </c>
      <c r="F217" s="290">
        <v>0</v>
      </c>
      <c r="G217" s="290">
        <v>0</v>
      </c>
      <c r="H217" s="290">
        <v>0</v>
      </c>
      <c r="I217" s="372">
        <f t="shared" si="17"/>
        <v>360</v>
      </c>
      <c r="J217" s="292" t="s">
        <v>9</v>
      </c>
      <c r="K217" s="76">
        <f t="shared" si="20"/>
        <v>1</v>
      </c>
      <c r="L217" s="77">
        <f t="shared" si="21"/>
        <v>6</v>
      </c>
      <c r="M217" s="293"/>
      <c r="N217" s="78" t="s">
        <v>27</v>
      </c>
    </row>
    <row r="218" spans="1:14" ht="16.5" customHeight="1" x14ac:dyDescent="0.25">
      <c r="A218" s="74">
        <v>43636</v>
      </c>
      <c r="B218" s="289">
        <v>0.33333333333333331</v>
      </c>
      <c r="C218" s="289">
        <v>0.58333333333333337</v>
      </c>
      <c r="D218" s="198">
        <f t="shared" si="19"/>
        <v>6</v>
      </c>
      <c r="E218" s="290">
        <v>0</v>
      </c>
      <c r="F218" s="290">
        <v>0</v>
      </c>
      <c r="G218" s="290">
        <v>0</v>
      </c>
      <c r="H218" s="290">
        <v>0</v>
      </c>
      <c r="I218" s="372">
        <f t="shared" si="17"/>
        <v>360</v>
      </c>
      <c r="J218" s="292" t="s">
        <v>9</v>
      </c>
      <c r="K218" s="76">
        <f t="shared" si="20"/>
        <v>1</v>
      </c>
      <c r="L218" s="77">
        <f t="shared" si="21"/>
        <v>6</v>
      </c>
      <c r="M218" s="293"/>
      <c r="N218" s="78" t="s">
        <v>27</v>
      </c>
    </row>
    <row r="219" spans="1:14" ht="16.5" customHeight="1" thickBot="1" x14ac:dyDescent="0.3">
      <c r="A219" s="79">
        <v>43637</v>
      </c>
      <c r="B219" s="294">
        <v>0.33333333333333331</v>
      </c>
      <c r="C219" s="294">
        <v>0.58333333333333337</v>
      </c>
      <c r="D219" s="80">
        <f t="shared" si="19"/>
        <v>6</v>
      </c>
      <c r="E219" s="295">
        <v>0</v>
      </c>
      <c r="F219" s="295">
        <v>0</v>
      </c>
      <c r="G219" s="295">
        <v>0</v>
      </c>
      <c r="H219" s="295">
        <v>0</v>
      </c>
      <c r="I219" s="305">
        <f t="shared" si="17"/>
        <v>360</v>
      </c>
      <c r="J219" s="297" t="s">
        <v>9</v>
      </c>
      <c r="K219" s="81">
        <f t="shared" si="20"/>
        <v>1</v>
      </c>
      <c r="L219" s="82">
        <f t="shared" si="21"/>
        <v>6</v>
      </c>
      <c r="M219" s="298"/>
      <c r="N219" s="83" t="s">
        <v>27</v>
      </c>
    </row>
    <row r="220" spans="1:14" ht="16.5" customHeight="1" x14ac:dyDescent="0.25">
      <c r="A220" s="88">
        <v>43640</v>
      </c>
      <c r="B220" s="289">
        <v>0.33333333333333331</v>
      </c>
      <c r="C220" s="307">
        <v>0.58333333333333337</v>
      </c>
      <c r="D220" s="197">
        <f t="shared" si="19"/>
        <v>6</v>
      </c>
      <c r="E220" s="290">
        <v>0</v>
      </c>
      <c r="F220" s="290">
        <v>0</v>
      </c>
      <c r="G220" s="290">
        <v>0</v>
      </c>
      <c r="H220" s="290">
        <v>0</v>
      </c>
      <c r="I220" s="371">
        <f t="shared" si="17"/>
        <v>360</v>
      </c>
      <c r="J220" s="292" t="s">
        <v>9</v>
      </c>
      <c r="K220" s="93">
        <f t="shared" si="20"/>
        <v>1</v>
      </c>
      <c r="L220" s="94">
        <f t="shared" si="21"/>
        <v>6</v>
      </c>
      <c r="M220" s="293"/>
      <c r="N220" s="95" t="s">
        <v>27</v>
      </c>
    </row>
    <row r="221" spans="1:14" ht="16.5" customHeight="1" x14ac:dyDescent="0.25">
      <c r="A221" s="74">
        <v>43641</v>
      </c>
      <c r="B221" s="289">
        <v>0.33333333333333331</v>
      </c>
      <c r="C221" s="289">
        <v>0.58333333333333337</v>
      </c>
      <c r="D221" s="198">
        <f t="shared" si="19"/>
        <v>6</v>
      </c>
      <c r="E221" s="290">
        <v>0</v>
      </c>
      <c r="F221" s="290">
        <v>0</v>
      </c>
      <c r="G221" s="290">
        <v>0</v>
      </c>
      <c r="H221" s="290">
        <v>0</v>
      </c>
      <c r="I221" s="372">
        <f t="shared" si="17"/>
        <v>360</v>
      </c>
      <c r="J221" s="292" t="s">
        <v>9</v>
      </c>
      <c r="K221" s="76">
        <f t="shared" si="20"/>
        <v>1</v>
      </c>
      <c r="L221" s="77">
        <f t="shared" si="21"/>
        <v>6</v>
      </c>
      <c r="M221" s="293"/>
      <c r="N221" s="78" t="s">
        <v>27</v>
      </c>
    </row>
    <row r="222" spans="1:14" ht="16.5" customHeight="1" x14ac:dyDescent="0.25">
      <c r="A222" s="74">
        <v>43642</v>
      </c>
      <c r="B222" s="289"/>
      <c r="C222" s="289"/>
      <c r="D222" s="198">
        <f t="shared" si="19"/>
        <v>0</v>
      </c>
      <c r="E222" s="290"/>
      <c r="F222" s="290"/>
      <c r="G222" s="290"/>
      <c r="H222" s="290"/>
      <c r="I222" s="372">
        <f t="shared" si="17"/>
        <v>0</v>
      </c>
      <c r="J222" s="292" t="s">
        <v>19</v>
      </c>
      <c r="K222" s="76">
        <f t="shared" si="20"/>
        <v>0</v>
      </c>
      <c r="L222" s="77">
        <f t="shared" si="21"/>
        <v>0</v>
      </c>
      <c r="M222" s="293"/>
      <c r="N222" s="78" t="s">
        <v>13</v>
      </c>
    </row>
    <row r="223" spans="1:14" s="205" customFormat="1" ht="16.5" customHeight="1" x14ac:dyDescent="0.25">
      <c r="A223" s="74">
        <v>43643</v>
      </c>
      <c r="B223" s="89" t="s">
        <v>28</v>
      </c>
      <c r="C223" s="90"/>
      <c r="D223" s="204"/>
      <c r="E223" s="225"/>
      <c r="F223" s="225"/>
      <c r="G223" s="225"/>
      <c r="H223" s="225"/>
      <c r="I223" s="92"/>
      <c r="J223" s="212"/>
      <c r="K223" s="76">
        <f t="shared" si="20"/>
        <v>0</v>
      </c>
      <c r="L223" s="77">
        <v>0</v>
      </c>
      <c r="M223" s="225"/>
      <c r="N223" s="78" t="s">
        <v>26</v>
      </c>
    </row>
    <row r="224" spans="1:14" s="205" customFormat="1" ht="16.5" customHeight="1" x14ac:dyDescent="0.25">
      <c r="A224" s="74">
        <v>43644</v>
      </c>
      <c r="B224" s="89" t="s">
        <v>28</v>
      </c>
      <c r="C224" s="90"/>
      <c r="D224" s="204"/>
      <c r="E224" s="225"/>
      <c r="F224" s="225"/>
      <c r="G224" s="225"/>
      <c r="H224" s="225"/>
      <c r="I224" s="92"/>
      <c r="J224" s="212"/>
      <c r="K224" s="76">
        <f t="shared" si="20"/>
        <v>0</v>
      </c>
      <c r="L224" s="77">
        <v>0</v>
      </c>
      <c r="M224" s="225"/>
      <c r="N224" s="78"/>
    </row>
    <row r="226" spans="1:12" ht="16.5" customHeight="1" x14ac:dyDescent="0.25">
      <c r="A226" s="4"/>
      <c r="C226" s="1"/>
      <c r="D226" s="202"/>
      <c r="E226" s="200"/>
      <c r="F226" s="200"/>
      <c r="G226" s="200"/>
      <c r="H226" s="200"/>
      <c r="I226" s="2"/>
    </row>
    <row r="227" spans="1:12" ht="16.5" customHeight="1" x14ac:dyDescent="0.25">
      <c r="A227" s="4"/>
      <c r="I227" s="6"/>
      <c r="L227" s="7"/>
    </row>
    <row r="228" spans="1:12" ht="16.5" customHeight="1" x14ac:dyDescent="0.25">
      <c r="A228" s="4"/>
    </row>
  </sheetData>
  <sheetProtection algorithmName="SHA-512" hashValue="4PWGSBjziwvGNYd8vrJZ3qmg4UAC371oeG18ri+cRuoz107vxp65TOHrue6uSKWbFxiJeXIZu84G1BxFfFe0Zw==" saltValue="UcQasxQNe6Zp+uEvv68qbg==" spinCount="100000" sheet="1" objects="1" scenarios="1" selectLockedCells="1"/>
  <conditionalFormatting sqref="K6">
    <cfRule type="cellIs" dxfId="17" priority="5" operator="lessThan">
      <formula>180</formula>
    </cfRule>
    <cfRule type="cellIs" dxfId="16" priority="6" operator="greaterThanOrEqual">
      <formula>180</formula>
    </cfRule>
  </conditionalFormatting>
  <conditionalFormatting sqref="L6">
    <cfRule type="cellIs" dxfId="15" priority="3" operator="lessThan">
      <formula>$D$6</formula>
    </cfRule>
    <cfRule type="cellIs" dxfId="14" priority="4" operator="greaterThanOrEqual">
      <formula>$D$6</formula>
    </cfRule>
  </conditionalFormatting>
  <conditionalFormatting sqref="M6">
    <cfRule type="cellIs" dxfId="13" priority="1" operator="greaterThan">
      <formula>$G$6</formula>
    </cfRule>
    <cfRule type="cellIs" dxfId="12" priority="2" operator="lessThanOrEqual">
      <formula>$G$6</formula>
    </cfRule>
  </conditionalFormatting>
  <dataValidations count="1">
    <dataValidation type="list" allowBlank="1" showInputMessage="1" showErrorMessage="1" errorTitle="Incorrect Grade" error="Please use the drop-down arrow to enter either K-6, 7-12, or Half-K.  " sqref="B6" xr:uid="{00000000-0002-0000-0800-000000000000}">
      <formula1>"K-6,7-12,Half-K"</formula1>
    </dataValidation>
  </dataValidations>
  <pageMargins left="0.7" right="0.7" top="0.75" bottom="0.75" header="0.3" footer="0.3"/>
  <pageSetup scale="74" fitToHeight="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28"/>
  <sheetViews>
    <sheetView zoomScale="85" zoomScaleNormal="85" workbookViewId="0">
      <pane ySplit="8" topLeftCell="A9" activePane="bottomLeft" state="frozen"/>
      <selection pane="bottomLeft"/>
    </sheetView>
  </sheetViews>
  <sheetFormatPr defaultRowHeight="16.5" customHeight="1" x14ac:dyDescent="0.25"/>
  <cols>
    <col min="1" max="1" width="16.85546875" style="8" customWidth="1"/>
    <col min="2" max="2" width="11.85546875" style="4" customWidth="1"/>
    <col min="3" max="3" width="14.85546875" style="4" customWidth="1"/>
    <col min="4" max="4" width="11" style="203" customWidth="1"/>
    <col min="5" max="5" width="10.7109375" style="201" customWidth="1"/>
    <col min="6" max="6" width="8" style="201" customWidth="1"/>
    <col min="7" max="7" width="7.5703125" style="201" customWidth="1"/>
    <col min="8" max="8" width="9.42578125" style="201" customWidth="1"/>
    <col min="9" max="9" width="12" style="5" customWidth="1"/>
    <col min="10" max="10" width="28.85546875" style="3" customWidth="1"/>
    <col min="11" max="11" width="9.5703125" customWidth="1"/>
    <col min="12" max="12" width="11.42578125" customWidth="1"/>
    <col min="13" max="13" width="15" customWidth="1"/>
    <col min="14" max="14" width="66.42578125" style="11" bestFit="1" customWidth="1"/>
  </cols>
  <sheetData>
    <row r="1" spans="1:15" ht="31.7" customHeight="1" thickBot="1" x14ac:dyDescent="0.4">
      <c r="A1" s="379" t="s">
        <v>54</v>
      </c>
      <c r="B1" s="380"/>
      <c r="C1" s="380"/>
      <c r="D1" s="380"/>
      <c r="E1" s="380"/>
      <c r="F1" s="380"/>
      <c r="G1" s="380"/>
      <c r="H1" s="380"/>
      <c r="I1" s="380"/>
      <c r="J1" s="380"/>
      <c r="K1" s="380"/>
      <c r="L1" s="380"/>
      <c r="M1" s="380"/>
      <c r="N1" s="381"/>
    </row>
    <row r="2" spans="1:15" ht="15" x14ac:dyDescent="0.25">
      <c r="A2" s="12"/>
      <c r="B2" s="273"/>
      <c r="C2" s="273"/>
      <c r="D2" s="274"/>
      <c r="E2" s="275"/>
      <c r="F2" s="275"/>
      <c r="G2" s="275"/>
      <c r="H2" s="275"/>
      <c r="I2" s="13"/>
      <c r="J2" s="13"/>
      <c r="K2" s="14"/>
      <c r="L2" s="14"/>
      <c r="M2" s="14"/>
      <c r="N2" s="15"/>
    </row>
    <row r="3" spans="1:15" ht="15" x14ac:dyDescent="0.25">
      <c r="A3" s="16" t="s">
        <v>30</v>
      </c>
      <c r="B3" s="373" t="s">
        <v>34</v>
      </c>
      <c r="C3" s="374"/>
      <c r="D3" s="374"/>
      <c r="E3" s="374"/>
      <c r="F3" s="374"/>
      <c r="G3" s="375"/>
      <c r="H3" s="275"/>
      <c r="I3" s="13"/>
      <c r="J3" s="13"/>
      <c r="K3" s="14"/>
      <c r="L3" s="14"/>
      <c r="M3" s="14"/>
      <c r="N3" s="15"/>
    </row>
    <row r="4" spans="1:15" ht="15" x14ac:dyDescent="0.25">
      <c r="A4" s="16" t="s">
        <v>29</v>
      </c>
      <c r="B4" s="373" t="s">
        <v>35</v>
      </c>
      <c r="C4" s="374"/>
      <c r="D4" s="374"/>
      <c r="E4" s="374"/>
      <c r="F4" s="374"/>
      <c r="G4" s="375"/>
      <c r="H4" s="275"/>
      <c r="I4" s="13"/>
      <c r="J4" s="13"/>
      <c r="K4" s="14" t="s">
        <v>20</v>
      </c>
      <c r="L4" s="14" t="s">
        <v>21</v>
      </c>
      <c r="M4" s="14" t="s">
        <v>38</v>
      </c>
      <c r="N4" s="15"/>
    </row>
    <row r="5" spans="1:15" ht="15.75" thickBot="1" x14ac:dyDescent="0.3">
      <c r="A5" s="16" t="s">
        <v>31</v>
      </c>
      <c r="B5" s="373" t="s">
        <v>36</v>
      </c>
      <c r="C5" s="374"/>
      <c r="D5" s="376"/>
      <c r="E5" s="374"/>
      <c r="F5" s="374"/>
      <c r="G5" s="375"/>
      <c r="H5" s="275"/>
      <c r="I5" s="13"/>
      <c r="J5" s="13"/>
      <c r="K5" s="14"/>
      <c r="L5" s="14"/>
      <c r="M5" s="14"/>
      <c r="N5" s="15"/>
    </row>
    <row r="6" spans="1:15" ht="30.75" thickBot="1" x14ac:dyDescent="0.3">
      <c r="A6" s="17" t="s">
        <v>32</v>
      </c>
      <c r="B6" s="276" t="s">
        <v>24</v>
      </c>
      <c r="C6" s="277" t="s">
        <v>23</v>
      </c>
      <c r="D6" s="18">
        <f>IF(B6="K-6",900,IF(B6="7-12",990,IF(B6="Half-K",450,"Please use the dropdown box to enter K-6, 7-12, or Half-K")))</f>
        <v>990</v>
      </c>
      <c r="E6" s="278" t="s">
        <v>39</v>
      </c>
      <c r="F6" s="279"/>
      <c r="G6" s="18">
        <f>MAX(MODE(D9:D222)*4,IF(B6="K-6",20,IF(B6="7-12",22,IF(B6="Half-K",10,"Please use the dropdown box to enter K-6, 7-12, or Half-K"))))</f>
        <v>24</v>
      </c>
      <c r="H6" s="275"/>
      <c r="I6" s="13"/>
      <c r="J6" s="13"/>
      <c r="K6" s="280">
        <f>SUM(K10:K224)</f>
        <v>182</v>
      </c>
      <c r="L6" s="19">
        <f>SUM(L9:L224)+SUM(M9:M224)</f>
        <v>968.39999999999725</v>
      </c>
      <c r="M6" s="20">
        <f>SUM(M9:M224)</f>
        <v>22</v>
      </c>
      <c r="N6" s="199" t="s">
        <v>33</v>
      </c>
    </row>
    <row r="7" spans="1:15" ht="15" x14ac:dyDescent="0.25">
      <c r="A7" s="21" t="s">
        <v>17</v>
      </c>
      <c r="B7" s="281" t="s">
        <v>16</v>
      </c>
      <c r="C7" s="281" t="s">
        <v>16</v>
      </c>
      <c r="D7" s="282" t="s">
        <v>17</v>
      </c>
      <c r="E7" s="283" t="s">
        <v>16</v>
      </c>
      <c r="F7" s="283" t="s">
        <v>16</v>
      </c>
      <c r="G7" s="283" t="s">
        <v>16</v>
      </c>
      <c r="H7" s="283" t="s">
        <v>16</v>
      </c>
      <c r="I7" s="21" t="s">
        <v>17</v>
      </c>
      <c r="J7" s="22" t="s">
        <v>16</v>
      </c>
      <c r="K7" s="21" t="s">
        <v>17</v>
      </c>
      <c r="L7" s="21" t="s">
        <v>17</v>
      </c>
      <c r="M7" s="22" t="s">
        <v>16</v>
      </c>
      <c r="N7" s="15"/>
    </row>
    <row r="8" spans="1:15" ht="60.75" thickBot="1" x14ac:dyDescent="0.3">
      <c r="A8" s="23" t="s">
        <v>0</v>
      </c>
      <c r="B8" s="24" t="s">
        <v>1</v>
      </c>
      <c r="C8" s="24" t="s">
        <v>2</v>
      </c>
      <c r="D8" s="284" t="s">
        <v>3</v>
      </c>
      <c r="E8" s="221" t="s">
        <v>14</v>
      </c>
      <c r="F8" s="221" t="s">
        <v>11</v>
      </c>
      <c r="G8" s="221" t="s">
        <v>15</v>
      </c>
      <c r="H8" s="221" t="s">
        <v>61</v>
      </c>
      <c r="I8" s="25" t="s">
        <v>4</v>
      </c>
      <c r="J8" s="24" t="s">
        <v>5</v>
      </c>
      <c r="K8" s="285" t="s">
        <v>6</v>
      </c>
      <c r="L8" s="25" t="s">
        <v>7</v>
      </c>
      <c r="M8" s="24" t="s">
        <v>18</v>
      </c>
      <c r="N8" s="26" t="s">
        <v>22</v>
      </c>
    </row>
    <row r="9" spans="1:15" ht="30.75" thickBot="1" x14ac:dyDescent="0.3">
      <c r="A9" s="27" t="s">
        <v>48</v>
      </c>
      <c r="B9" s="28"/>
      <c r="C9" s="29"/>
      <c r="D9" s="208"/>
      <c r="E9" s="222"/>
      <c r="F9" s="222"/>
      <c r="G9" s="222"/>
      <c r="H9" s="222"/>
      <c r="I9" s="30"/>
      <c r="J9" s="209" t="s">
        <v>25</v>
      </c>
      <c r="K9" s="31">
        <f>IF(I9+M9&gt;0,1,0)</f>
        <v>0</v>
      </c>
      <c r="L9" s="286" t="s">
        <v>12</v>
      </c>
      <c r="M9" s="287"/>
      <c r="N9" s="33" t="s">
        <v>37</v>
      </c>
      <c r="O9" s="9"/>
    </row>
    <row r="10" spans="1:15" s="205" customFormat="1" ht="16.5" customHeight="1" x14ac:dyDescent="0.25">
      <c r="A10" s="34">
        <v>43346</v>
      </c>
      <c r="B10" s="35" t="s">
        <v>10</v>
      </c>
      <c r="C10" s="36"/>
      <c r="D10" s="206"/>
      <c r="E10" s="223"/>
      <c r="F10" s="223"/>
      <c r="G10" s="223"/>
      <c r="H10" s="223"/>
      <c r="I10" s="37"/>
      <c r="J10" s="210" t="s">
        <v>71</v>
      </c>
      <c r="K10" s="38">
        <f t="shared" ref="K10:K73" si="0">IF(I10+M10&gt;0,1,0)</f>
        <v>0</v>
      </c>
      <c r="L10" s="288">
        <f>I10/60</f>
        <v>0</v>
      </c>
      <c r="M10" s="234"/>
      <c r="N10" s="39"/>
      <c r="O10" s="207"/>
    </row>
    <row r="11" spans="1:15" ht="16.5" customHeight="1" x14ac:dyDescent="0.25">
      <c r="A11" s="40">
        <v>43347</v>
      </c>
      <c r="B11" s="289"/>
      <c r="C11" s="289"/>
      <c r="D11" s="41">
        <f>MAX((INT((C11-B11)*1440)/60),0)</f>
        <v>0</v>
      </c>
      <c r="E11" s="290"/>
      <c r="F11" s="290"/>
      <c r="G11" s="290"/>
      <c r="H11" s="290"/>
      <c r="I11" s="291">
        <f>MAX((D11*60)-H11-F11-E11-G11,0)</f>
        <v>0</v>
      </c>
      <c r="J11" s="315" t="s">
        <v>46</v>
      </c>
      <c r="K11" s="42">
        <f t="shared" si="0"/>
        <v>1</v>
      </c>
      <c r="L11" s="288">
        <f t="shared" ref="L11:L74" si="1">I11/60</f>
        <v>0</v>
      </c>
      <c r="M11" s="293">
        <v>5.5</v>
      </c>
      <c r="N11" s="44"/>
    </row>
    <row r="12" spans="1:15" ht="16.5" customHeight="1" x14ac:dyDescent="0.25">
      <c r="A12" s="40">
        <v>43348</v>
      </c>
      <c r="B12" s="289">
        <v>0.33333333333333331</v>
      </c>
      <c r="C12" s="289">
        <v>0.58333333333333337</v>
      </c>
      <c r="D12" s="41">
        <f>MAX((INT((C12-B12)*1440)/60),0)</f>
        <v>6</v>
      </c>
      <c r="E12" s="290">
        <v>0</v>
      </c>
      <c r="F12" s="290">
        <v>30</v>
      </c>
      <c r="G12" s="290">
        <v>0</v>
      </c>
      <c r="H12" s="290">
        <v>12</v>
      </c>
      <c r="I12" s="291">
        <f>MAX((D12*60)-H12-F12-E12-G12,0)</f>
        <v>318</v>
      </c>
      <c r="J12" s="377" t="s">
        <v>72</v>
      </c>
      <c r="K12" s="42">
        <f t="shared" si="0"/>
        <v>1</v>
      </c>
      <c r="L12" s="43">
        <f t="shared" si="1"/>
        <v>5.3</v>
      </c>
      <c r="M12" s="293"/>
      <c r="N12" s="44"/>
      <c r="O12" s="10"/>
    </row>
    <row r="13" spans="1:15" ht="15" x14ac:dyDescent="0.25">
      <c r="A13" s="40">
        <v>43349</v>
      </c>
      <c r="B13" s="289">
        <v>0.33333333333333331</v>
      </c>
      <c r="C13" s="289">
        <v>0.58333333333333337</v>
      </c>
      <c r="D13" s="41">
        <f>MAX((INT((C13-B13)*1440)/60),0)</f>
        <v>6</v>
      </c>
      <c r="E13" s="290">
        <v>0</v>
      </c>
      <c r="F13" s="290">
        <v>30</v>
      </c>
      <c r="G13" s="290">
        <v>0</v>
      </c>
      <c r="H13" s="290">
        <v>12</v>
      </c>
      <c r="I13" s="291">
        <f>MAX((D13*60)-H13-F13-E13-G13,0)</f>
        <v>318</v>
      </c>
      <c r="J13" s="378" t="s">
        <v>75</v>
      </c>
      <c r="K13" s="42">
        <f t="shared" si="0"/>
        <v>1</v>
      </c>
      <c r="L13" s="43">
        <f>I13/60</f>
        <v>5.3</v>
      </c>
      <c r="M13" s="293"/>
      <c r="N13" s="44"/>
      <c r="O13" s="10"/>
    </row>
    <row r="14" spans="1:15" ht="16.5" customHeight="1" thickBot="1" x14ac:dyDescent="0.3">
      <c r="A14" s="45">
        <v>43350</v>
      </c>
      <c r="B14" s="294">
        <v>0.33333333333333331</v>
      </c>
      <c r="C14" s="294">
        <v>0.58333333333333337</v>
      </c>
      <c r="D14" s="46">
        <f>MAX((INT((C14-B14)*1440)/60),0)</f>
        <v>6</v>
      </c>
      <c r="E14" s="295">
        <v>0</v>
      </c>
      <c r="F14" s="295">
        <v>30</v>
      </c>
      <c r="G14" s="295">
        <v>0</v>
      </c>
      <c r="H14" s="295">
        <v>12</v>
      </c>
      <c r="I14" s="296">
        <f>MAX((D14*60)-H14-F14-E14-G14,0)</f>
        <v>318</v>
      </c>
      <c r="J14" s="297"/>
      <c r="K14" s="47">
        <f t="shared" si="0"/>
        <v>1</v>
      </c>
      <c r="L14" s="32">
        <f t="shared" si="1"/>
        <v>5.3</v>
      </c>
      <c r="M14" s="298"/>
      <c r="N14" s="48"/>
      <c r="O14" s="10"/>
    </row>
    <row r="15" spans="1:15" ht="16.5" customHeight="1" x14ac:dyDescent="0.25">
      <c r="A15" s="49">
        <v>43353</v>
      </c>
      <c r="B15" s="299" t="s">
        <v>10</v>
      </c>
      <c r="C15" s="299"/>
      <c r="D15" s="299"/>
      <c r="E15" s="299"/>
      <c r="F15" s="299"/>
      <c r="G15" s="299"/>
      <c r="H15" s="299"/>
      <c r="I15" s="299"/>
      <c r="J15" s="292" t="s">
        <v>63</v>
      </c>
      <c r="K15" s="300">
        <f t="shared" si="0"/>
        <v>0</v>
      </c>
      <c r="L15" s="301">
        <f t="shared" si="1"/>
        <v>0</v>
      </c>
      <c r="M15" s="293"/>
      <c r="N15" s="52"/>
    </row>
    <row r="16" spans="1:15" ht="16.5" customHeight="1" x14ac:dyDescent="0.25">
      <c r="A16" s="40">
        <v>43354</v>
      </c>
      <c r="B16" s="289">
        <v>0.33333333333333331</v>
      </c>
      <c r="C16" s="289">
        <v>0.58333333333333337</v>
      </c>
      <c r="D16" s="41">
        <f t="shared" ref="D16:D21" si="2">MAX((INT((C16-B16)*1440)/60),0)</f>
        <v>6</v>
      </c>
      <c r="E16" s="290">
        <v>0</v>
      </c>
      <c r="F16" s="290">
        <v>30</v>
      </c>
      <c r="G16" s="290">
        <v>0</v>
      </c>
      <c r="H16" s="290">
        <v>12</v>
      </c>
      <c r="I16" s="291">
        <f t="shared" ref="I16:I21" si="3">MAX((D16*60)-H16-F16-E16-G16,0)</f>
        <v>318</v>
      </c>
      <c r="J16" s="292"/>
      <c r="K16" s="42">
        <f t="shared" si="0"/>
        <v>1</v>
      </c>
      <c r="L16" s="43">
        <f t="shared" si="1"/>
        <v>5.3</v>
      </c>
      <c r="M16" s="293"/>
      <c r="N16" s="44"/>
    </row>
    <row r="17" spans="1:14" ht="16.5" customHeight="1" x14ac:dyDescent="0.25">
      <c r="A17" s="40">
        <v>43355</v>
      </c>
      <c r="B17" s="289">
        <v>0.33333333333333331</v>
      </c>
      <c r="C17" s="289">
        <v>0.58333333333333337</v>
      </c>
      <c r="D17" s="41">
        <f t="shared" si="2"/>
        <v>6</v>
      </c>
      <c r="E17" s="290">
        <v>0</v>
      </c>
      <c r="F17" s="290">
        <v>30</v>
      </c>
      <c r="G17" s="290">
        <v>0</v>
      </c>
      <c r="H17" s="290">
        <v>12</v>
      </c>
      <c r="I17" s="291">
        <f t="shared" si="3"/>
        <v>318</v>
      </c>
      <c r="J17" s="292"/>
      <c r="K17" s="42">
        <f t="shared" si="0"/>
        <v>1</v>
      </c>
      <c r="L17" s="43">
        <f t="shared" si="1"/>
        <v>5.3</v>
      </c>
      <c r="M17" s="293"/>
      <c r="N17" s="44"/>
    </row>
    <row r="18" spans="1:14" ht="16.5" customHeight="1" x14ac:dyDescent="0.25">
      <c r="A18" s="40">
        <v>43356</v>
      </c>
      <c r="B18" s="289">
        <v>0.33333333333333331</v>
      </c>
      <c r="C18" s="289">
        <v>0.58333333333333337</v>
      </c>
      <c r="D18" s="41">
        <f t="shared" si="2"/>
        <v>6</v>
      </c>
      <c r="E18" s="290">
        <v>0</v>
      </c>
      <c r="F18" s="290">
        <v>30</v>
      </c>
      <c r="G18" s="290">
        <v>0</v>
      </c>
      <c r="H18" s="290">
        <v>12</v>
      </c>
      <c r="I18" s="291">
        <f t="shared" si="3"/>
        <v>318</v>
      </c>
      <c r="J18" s="292"/>
      <c r="K18" s="42">
        <f t="shared" si="0"/>
        <v>1</v>
      </c>
      <c r="L18" s="43">
        <f t="shared" si="1"/>
        <v>5.3</v>
      </c>
      <c r="M18" s="293"/>
      <c r="N18" s="44"/>
    </row>
    <row r="19" spans="1:14" ht="16.5" customHeight="1" thickBot="1" x14ac:dyDescent="0.3">
      <c r="A19" s="45">
        <v>43357</v>
      </c>
      <c r="B19" s="294">
        <v>0.33333333333333331</v>
      </c>
      <c r="C19" s="294">
        <v>0.58333333333333337</v>
      </c>
      <c r="D19" s="46">
        <f t="shared" si="2"/>
        <v>6</v>
      </c>
      <c r="E19" s="295">
        <v>0</v>
      </c>
      <c r="F19" s="295">
        <v>30</v>
      </c>
      <c r="G19" s="295">
        <v>0</v>
      </c>
      <c r="H19" s="295">
        <v>12</v>
      </c>
      <c r="I19" s="296">
        <f t="shared" si="3"/>
        <v>318</v>
      </c>
      <c r="J19" s="297"/>
      <c r="K19" s="47">
        <f t="shared" si="0"/>
        <v>1</v>
      </c>
      <c r="L19" s="32">
        <f t="shared" si="1"/>
        <v>5.3</v>
      </c>
      <c r="M19" s="298"/>
      <c r="N19" s="48"/>
    </row>
    <row r="20" spans="1:14" ht="16.5" customHeight="1" x14ac:dyDescent="0.25">
      <c r="A20" s="49">
        <v>43360</v>
      </c>
      <c r="B20" s="289">
        <v>0.33333333333333331</v>
      </c>
      <c r="C20" s="289">
        <v>0.58333333333333337</v>
      </c>
      <c r="D20" s="41">
        <f t="shared" si="2"/>
        <v>6</v>
      </c>
      <c r="E20" s="290">
        <v>0</v>
      </c>
      <c r="F20" s="290">
        <v>30</v>
      </c>
      <c r="G20" s="290">
        <v>0</v>
      </c>
      <c r="H20" s="290">
        <v>12</v>
      </c>
      <c r="I20" s="291">
        <f t="shared" si="3"/>
        <v>318</v>
      </c>
      <c r="J20" s="292"/>
      <c r="K20" s="50">
        <f t="shared" si="0"/>
        <v>1</v>
      </c>
      <c r="L20" s="51">
        <f t="shared" si="1"/>
        <v>5.3</v>
      </c>
      <c r="M20" s="293"/>
      <c r="N20" s="52"/>
    </row>
    <row r="21" spans="1:14" ht="16.5" customHeight="1" x14ac:dyDescent="0.25">
      <c r="A21" s="40">
        <v>43361</v>
      </c>
      <c r="B21" s="289">
        <v>0.33333333333333331</v>
      </c>
      <c r="C21" s="289">
        <v>0.58333333333333337</v>
      </c>
      <c r="D21" s="41">
        <f t="shared" si="2"/>
        <v>6</v>
      </c>
      <c r="E21" s="290">
        <v>0</v>
      </c>
      <c r="F21" s="290">
        <v>30</v>
      </c>
      <c r="G21" s="290">
        <v>0</v>
      </c>
      <c r="H21" s="290">
        <v>12</v>
      </c>
      <c r="I21" s="291">
        <f t="shared" si="3"/>
        <v>318</v>
      </c>
      <c r="J21" s="292"/>
      <c r="K21" s="42">
        <f t="shared" si="0"/>
        <v>1</v>
      </c>
      <c r="L21" s="43">
        <f t="shared" si="1"/>
        <v>5.3</v>
      </c>
      <c r="M21" s="293"/>
      <c r="N21" s="44"/>
    </row>
    <row r="22" spans="1:14" ht="16.5" customHeight="1" x14ac:dyDescent="0.25">
      <c r="A22" s="40">
        <v>43362</v>
      </c>
      <c r="B22" s="299" t="s">
        <v>10</v>
      </c>
      <c r="C22" s="299"/>
      <c r="D22" s="299"/>
      <c r="E22" s="299"/>
      <c r="F22" s="299"/>
      <c r="G22" s="299"/>
      <c r="H22" s="299"/>
      <c r="I22" s="299"/>
      <c r="J22" s="292" t="s">
        <v>64</v>
      </c>
      <c r="K22" s="42">
        <f t="shared" si="0"/>
        <v>0</v>
      </c>
      <c r="L22" s="43">
        <f t="shared" si="1"/>
        <v>0</v>
      </c>
      <c r="M22" s="293"/>
      <c r="N22" s="44"/>
    </row>
    <row r="23" spans="1:14" ht="16.5" customHeight="1" x14ac:dyDescent="0.25">
      <c r="A23" s="40">
        <v>43363</v>
      </c>
      <c r="B23" s="289">
        <v>0.33333333333333331</v>
      </c>
      <c r="C23" s="289">
        <v>0.58333333333333337</v>
      </c>
      <c r="D23" s="41">
        <f>MAX((INT((C23-B23)*1440)/60),0)</f>
        <v>6</v>
      </c>
      <c r="E23" s="290">
        <v>0</v>
      </c>
      <c r="F23" s="290">
        <v>30</v>
      </c>
      <c r="G23" s="290">
        <v>0</v>
      </c>
      <c r="H23" s="290">
        <v>12</v>
      </c>
      <c r="I23" s="291">
        <f>MAX((D23*60)-H23-F23-E23-G23,0)</f>
        <v>318</v>
      </c>
      <c r="J23" s="292"/>
      <c r="K23" s="42">
        <f t="shared" si="0"/>
        <v>1</v>
      </c>
      <c r="L23" s="43">
        <f t="shared" si="1"/>
        <v>5.3</v>
      </c>
      <c r="M23" s="293"/>
      <c r="N23" s="44"/>
    </row>
    <row r="24" spans="1:14" ht="16.5" customHeight="1" thickBot="1" x14ac:dyDescent="0.3">
      <c r="A24" s="45">
        <v>43364</v>
      </c>
      <c r="B24" s="294">
        <v>0.33333333333333331</v>
      </c>
      <c r="C24" s="294">
        <v>0.58333333333333337</v>
      </c>
      <c r="D24" s="46">
        <f>MAX((INT((C24-B24)*1440)/60),0)</f>
        <v>6</v>
      </c>
      <c r="E24" s="295">
        <v>0</v>
      </c>
      <c r="F24" s="295">
        <v>30</v>
      </c>
      <c r="G24" s="295">
        <v>0</v>
      </c>
      <c r="H24" s="295">
        <v>12</v>
      </c>
      <c r="I24" s="296">
        <f>MAX((D24*60)-H24-F24-E24-G24,0)</f>
        <v>318</v>
      </c>
      <c r="J24" s="297"/>
      <c r="K24" s="47">
        <f t="shared" si="0"/>
        <v>1</v>
      </c>
      <c r="L24" s="32">
        <f t="shared" si="1"/>
        <v>5.3</v>
      </c>
      <c r="M24" s="298"/>
      <c r="N24" s="48"/>
    </row>
    <row r="25" spans="1:14" ht="16.5" customHeight="1" x14ac:dyDescent="0.25">
      <c r="A25" s="49">
        <v>43367</v>
      </c>
      <c r="B25" s="289">
        <v>0.33333333333333331</v>
      </c>
      <c r="C25" s="289">
        <v>0.58333333333333337</v>
      </c>
      <c r="D25" s="41">
        <f t="shared" ref="D25:D66" si="4">MAX((INT((C25-B25)*1440)/60),0)</f>
        <v>6</v>
      </c>
      <c r="E25" s="290">
        <v>0</v>
      </c>
      <c r="F25" s="290">
        <v>30</v>
      </c>
      <c r="G25" s="290">
        <v>0</v>
      </c>
      <c r="H25" s="290">
        <v>12</v>
      </c>
      <c r="I25" s="291">
        <f t="shared" ref="I25:I66" si="5">MAX((D25*60)-H25-F25-E25-G25,0)</f>
        <v>318</v>
      </c>
      <c r="J25" s="292"/>
      <c r="K25" s="50">
        <f t="shared" si="0"/>
        <v>1</v>
      </c>
      <c r="L25" s="51">
        <f t="shared" si="1"/>
        <v>5.3</v>
      </c>
      <c r="M25" s="293"/>
      <c r="N25" s="52"/>
    </row>
    <row r="26" spans="1:14" ht="16.5" customHeight="1" x14ac:dyDescent="0.25">
      <c r="A26" s="40">
        <v>43368</v>
      </c>
      <c r="B26" s="289">
        <v>0.33333333333333331</v>
      </c>
      <c r="C26" s="289">
        <v>0.58333333333333337</v>
      </c>
      <c r="D26" s="41">
        <f t="shared" si="4"/>
        <v>6</v>
      </c>
      <c r="E26" s="290">
        <v>0</v>
      </c>
      <c r="F26" s="290">
        <v>30</v>
      </c>
      <c r="G26" s="290">
        <v>0</v>
      </c>
      <c r="H26" s="290">
        <v>12</v>
      </c>
      <c r="I26" s="291">
        <f t="shared" si="5"/>
        <v>318</v>
      </c>
      <c r="J26" s="292"/>
      <c r="K26" s="42">
        <f t="shared" si="0"/>
        <v>1</v>
      </c>
      <c r="L26" s="43">
        <f t="shared" si="1"/>
        <v>5.3</v>
      </c>
      <c r="M26" s="293"/>
      <c r="N26" s="44"/>
    </row>
    <row r="27" spans="1:14" ht="16.5" customHeight="1" x14ac:dyDescent="0.25">
      <c r="A27" s="40">
        <v>43369</v>
      </c>
      <c r="B27" s="289">
        <v>0.33333333333333331</v>
      </c>
      <c r="C27" s="289">
        <v>0.58333333333333337</v>
      </c>
      <c r="D27" s="41">
        <f t="shared" si="4"/>
        <v>6</v>
      </c>
      <c r="E27" s="290">
        <v>0</v>
      </c>
      <c r="F27" s="290">
        <v>30</v>
      </c>
      <c r="G27" s="290">
        <v>0</v>
      </c>
      <c r="H27" s="290">
        <v>12</v>
      </c>
      <c r="I27" s="291">
        <f t="shared" si="5"/>
        <v>318</v>
      </c>
      <c r="J27" s="292"/>
      <c r="K27" s="42">
        <f t="shared" si="0"/>
        <v>1</v>
      </c>
      <c r="L27" s="43">
        <f t="shared" si="1"/>
        <v>5.3</v>
      </c>
      <c r="M27" s="293"/>
      <c r="N27" s="44"/>
    </row>
    <row r="28" spans="1:14" ht="16.5" customHeight="1" x14ac:dyDescent="0.25">
      <c r="A28" s="40">
        <v>43370</v>
      </c>
      <c r="B28" s="289">
        <v>0.33333333333333331</v>
      </c>
      <c r="C28" s="289">
        <v>0.58333333333333337</v>
      </c>
      <c r="D28" s="41">
        <f t="shared" si="4"/>
        <v>6</v>
      </c>
      <c r="E28" s="290">
        <v>0</v>
      </c>
      <c r="F28" s="290">
        <v>30</v>
      </c>
      <c r="G28" s="290">
        <v>0</v>
      </c>
      <c r="H28" s="290">
        <v>12</v>
      </c>
      <c r="I28" s="291">
        <f t="shared" si="5"/>
        <v>318</v>
      </c>
      <c r="J28" s="292"/>
      <c r="K28" s="42">
        <f t="shared" si="0"/>
        <v>1</v>
      </c>
      <c r="L28" s="43">
        <f t="shared" si="1"/>
        <v>5.3</v>
      </c>
      <c r="M28" s="293"/>
      <c r="N28" s="44"/>
    </row>
    <row r="29" spans="1:14" ht="16.5" customHeight="1" thickBot="1" x14ac:dyDescent="0.3">
      <c r="A29" s="45">
        <v>43371</v>
      </c>
      <c r="B29" s="294">
        <v>0.33333333333333331</v>
      </c>
      <c r="C29" s="294">
        <v>0.58333333333333337</v>
      </c>
      <c r="D29" s="46">
        <f t="shared" si="4"/>
        <v>6</v>
      </c>
      <c r="E29" s="295">
        <v>0</v>
      </c>
      <c r="F29" s="295">
        <v>30</v>
      </c>
      <c r="G29" s="295">
        <v>0</v>
      </c>
      <c r="H29" s="295">
        <v>12</v>
      </c>
      <c r="I29" s="296">
        <f t="shared" si="5"/>
        <v>318</v>
      </c>
      <c r="J29" s="297"/>
      <c r="K29" s="47">
        <f t="shared" si="0"/>
        <v>1</v>
      </c>
      <c r="L29" s="32">
        <f t="shared" si="1"/>
        <v>5.3</v>
      </c>
      <c r="M29" s="298"/>
      <c r="N29" s="48"/>
    </row>
    <row r="30" spans="1:14" ht="16.5" customHeight="1" x14ac:dyDescent="0.25">
      <c r="A30" s="53">
        <v>43374</v>
      </c>
      <c r="B30" s="289">
        <v>0.33333333333333331</v>
      </c>
      <c r="C30" s="289">
        <v>0.58333333333333337</v>
      </c>
      <c r="D30" s="54">
        <f t="shared" si="4"/>
        <v>6</v>
      </c>
      <c r="E30" s="290">
        <v>0</v>
      </c>
      <c r="F30" s="290">
        <v>30</v>
      </c>
      <c r="G30" s="290">
        <v>0</v>
      </c>
      <c r="H30" s="290">
        <v>12</v>
      </c>
      <c r="I30" s="302">
        <f t="shared" si="5"/>
        <v>318</v>
      </c>
      <c r="J30" s="292"/>
      <c r="K30" s="55">
        <f t="shared" si="0"/>
        <v>1</v>
      </c>
      <c r="L30" s="56">
        <f t="shared" si="1"/>
        <v>5.3</v>
      </c>
      <c r="M30" s="293"/>
      <c r="N30" s="57"/>
    </row>
    <row r="31" spans="1:14" ht="16.5" customHeight="1" x14ac:dyDescent="0.25">
      <c r="A31" s="58">
        <v>43375</v>
      </c>
      <c r="B31" s="289">
        <v>0.33333333333333331</v>
      </c>
      <c r="C31" s="289">
        <v>0.58333333333333337</v>
      </c>
      <c r="D31" s="54">
        <f t="shared" si="4"/>
        <v>6</v>
      </c>
      <c r="E31" s="290">
        <v>0</v>
      </c>
      <c r="F31" s="290">
        <v>30</v>
      </c>
      <c r="G31" s="290">
        <v>0</v>
      </c>
      <c r="H31" s="290">
        <v>12</v>
      </c>
      <c r="I31" s="302">
        <f t="shared" si="5"/>
        <v>318</v>
      </c>
      <c r="J31" s="292"/>
      <c r="K31" s="59">
        <f t="shared" si="0"/>
        <v>1</v>
      </c>
      <c r="L31" s="60">
        <f t="shared" si="1"/>
        <v>5.3</v>
      </c>
      <c r="M31" s="293"/>
      <c r="N31" s="61"/>
    </row>
    <row r="32" spans="1:14" ht="16.5" customHeight="1" x14ac:dyDescent="0.25">
      <c r="A32" s="58">
        <v>43376</v>
      </c>
      <c r="B32" s="289">
        <v>0.33333333333333331</v>
      </c>
      <c r="C32" s="289">
        <v>0.58333333333333337</v>
      </c>
      <c r="D32" s="54">
        <f t="shared" si="4"/>
        <v>6</v>
      </c>
      <c r="E32" s="290">
        <v>0</v>
      </c>
      <c r="F32" s="290">
        <v>30</v>
      </c>
      <c r="G32" s="290">
        <v>0</v>
      </c>
      <c r="H32" s="290">
        <v>12</v>
      </c>
      <c r="I32" s="302">
        <f t="shared" si="5"/>
        <v>318</v>
      </c>
      <c r="J32" s="292"/>
      <c r="K32" s="59">
        <f t="shared" si="0"/>
        <v>1</v>
      </c>
      <c r="L32" s="60">
        <f t="shared" si="1"/>
        <v>5.3</v>
      </c>
      <c r="M32" s="293"/>
      <c r="N32" s="61"/>
    </row>
    <row r="33" spans="1:14" ht="16.5" customHeight="1" x14ac:dyDescent="0.25">
      <c r="A33" s="58">
        <v>43377</v>
      </c>
      <c r="B33" s="289">
        <v>0.33333333333333331</v>
      </c>
      <c r="C33" s="289">
        <v>0.58333333333333337</v>
      </c>
      <c r="D33" s="54">
        <f t="shared" si="4"/>
        <v>6</v>
      </c>
      <c r="E33" s="290">
        <v>0</v>
      </c>
      <c r="F33" s="290">
        <v>30</v>
      </c>
      <c r="G33" s="290">
        <v>0</v>
      </c>
      <c r="H33" s="290">
        <v>12</v>
      </c>
      <c r="I33" s="302">
        <f t="shared" si="5"/>
        <v>318</v>
      </c>
      <c r="J33" s="292"/>
      <c r="K33" s="59">
        <f t="shared" si="0"/>
        <v>1</v>
      </c>
      <c r="L33" s="60">
        <f t="shared" si="1"/>
        <v>5.3</v>
      </c>
      <c r="M33" s="293"/>
      <c r="N33" s="61"/>
    </row>
    <row r="34" spans="1:14" ht="16.5" customHeight="1" thickBot="1" x14ac:dyDescent="0.3">
      <c r="A34" s="62">
        <v>43378</v>
      </c>
      <c r="B34" s="294"/>
      <c r="C34" s="294"/>
      <c r="D34" s="63">
        <f t="shared" si="4"/>
        <v>0</v>
      </c>
      <c r="E34" s="295"/>
      <c r="F34" s="295"/>
      <c r="G34" s="295"/>
      <c r="H34" s="295"/>
      <c r="I34" s="303">
        <f t="shared" si="5"/>
        <v>0</v>
      </c>
      <c r="J34" s="297" t="s">
        <v>46</v>
      </c>
      <c r="K34" s="64">
        <f t="shared" si="0"/>
        <v>1</v>
      </c>
      <c r="L34" s="65">
        <f t="shared" si="1"/>
        <v>0</v>
      </c>
      <c r="M34" s="298">
        <v>5.5</v>
      </c>
      <c r="N34" s="66"/>
    </row>
    <row r="35" spans="1:14" s="205" customFormat="1" ht="16.5" customHeight="1" x14ac:dyDescent="0.25">
      <c r="A35" s="67">
        <v>43381</v>
      </c>
      <c r="B35" s="68" t="s">
        <v>10</v>
      </c>
      <c r="C35" s="69"/>
      <c r="D35" s="70"/>
      <c r="E35" s="224"/>
      <c r="F35" s="224"/>
      <c r="G35" s="224"/>
      <c r="H35" s="224"/>
      <c r="I35" s="229"/>
      <c r="J35" s="211" t="s">
        <v>65</v>
      </c>
      <c r="K35" s="71">
        <f t="shared" si="0"/>
        <v>0</v>
      </c>
      <c r="L35" s="72">
        <f t="shared" si="1"/>
        <v>0</v>
      </c>
      <c r="M35" s="216"/>
      <c r="N35" s="73"/>
    </row>
    <row r="36" spans="1:14" ht="16.5" customHeight="1" x14ac:dyDescent="0.25">
      <c r="A36" s="58">
        <v>43382</v>
      </c>
      <c r="B36" s="289">
        <v>0.33333333333333331</v>
      </c>
      <c r="C36" s="289">
        <v>0.58333333333333337</v>
      </c>
      <c r="D36" s="54">
        <f t="shared" ref="D36:D64" si="6">MAX((INT((C36-B36)*1440)/60),0)</f>
        <v>6</v>
      </c>
      <c r="E36" s="290">
        <v>0</v>
      </c>
      <c r="F36" s="290">
        <v>30</v>
      </c>
      <c r="G36" s="290">
        <v>0</v>
      </c>
      <c r="H36" s="290">
        <v>12</v>
      </c>
      <c r="I36" s="302">
        <f t="shared" ref="I36:I54" si="7">MAX((D36*60)-H36-F36-E36-G36,0)</f>
        <v>318</v>
      </c>
      <c r="J36" s="292"/>
      <c r="K36" s="59">
        <f t="shared" si="0"/>
        <v>1</v>
      </c>
      <c r="L36" s="60">
        <f t="shared" si="1"/>
        <v>5.3</v>
      </c>
      <c r="M36" s="293"/>
      <c r="N36" s="61"/>
    </row>
    <row r="37" spans="1:14" ht="16.5" customHeight="1" x14ac:dyDescent="0.25">
      <c r="A37" s="58">
        <v>43383</v>
      </c>
      <c r="B37" s="289">
        <v>0.33333333333333331</v>
      </c>
      <c r="C37" s="289">
        <v>0.58333333333333337</v>
      </c>
      <c r="D37" s="54">
        <f t="shared" si="6"/>
        <v>6</v>
      </c>
      <c r="E37" s="290">
        <v>0</v>
      </c>
      <c r="F37" s="290">
        <v>30</v>
      </c>
      <c r="G37" s="290">
        <v>0</v>
      </c>
      <c r="H37" s="290">
        <v>12</v>
      </c>
      <c r="I37" s="302">
        <f t="shared" si="7"/>
        <v>318</v>
      </c>
      <c r="J37" s="292"/>
      <c r="K37" s="59">
        <f t="shared" si="0"/>
        <v>1</v>
      </c>
      <c r="L37" s="60">
        <f t="shared" si="1"/>
        <v>5.3</v>
      </c>
      <c r="M37" s="293"/>
      <c r="N37" s="61"/>
    </row>
    <row r="38" spans="1:14" ht="16.5" customHeight="1" x14ac:dyDescent="0.25">
      <c r="A38" s="58">
        <v>43384</v>
      </c>
      <c r="B38" s="289">
        <v>0.33333333333333331</v>
      </c>
      <c r="C38" s="289">
        <v>0.58333333333333337</v>
      </c>
      <c r="D38" s="54">
        <f t="shared" si="6"/>
        <v>6</v>
      </c>
      <c r="E38" s="290">
        <v>0</v>
      </c>
      <c r="F38" s="290">
        <v>30</v>
      </c>
      <c r="G38" s="290">
        <v>0</v>
      </c>
      <c r="H38" s="290">
        <v>12</v>
      </c>
      <c r="I38" s="302">
        <f t="shared" si="7"/>
        <v>318</v>
      </c>
      <c r="J38" s="292"/>
      <c r="K38" s="59">
        <f t="shared" si="0"/>
        <v>1</v>
      </c>
      <c r="L38" s="60">
        <f t="shared" si="1"/>
        <v>5.3</v>
      </c>
      <c r="M38" s="293"/>
      <c r="N38" s="61"/>
    </row>
    <row r="39" spans="1:14" ht="16.5" customHeight="1" thickBot="1" x14ac:dyDescent="0.3">
      <c r="A39" s="62">
        <v>43385</v>
      </c>
      <c r="B39" s="294">
        <v>0.33333333333333331</v>
      </c>
      <c r="C39" s="294">
        <v>0.58333333333333337</v>
      </c>
      <c r="D39" s="63">
        <f t="shared" si="6"/>
        <v>6</v>
      </c>
      <c r="E39" s="295">
        <v>0</v>
      </c>
      <c r="F39" s="295">
        <v>30</v>
      </c>
      <c r="G39" s="295">
        <v>0</v>
      </c>
      <c r="H39" s="295">
        <v>12</v>
      </c>
      <c r="I39" s="303">
        <f t="shared" si="7"/>
        <v>318</v>
      </c>
      <c r="J39" s="297"/>
      <c r="K39" s="64">
        <f t="shared" si="0"/>
        <v>1</v>
      </c>
      <c r="L39" s="65">
        <f t="shared" si="1"/>
        <v>5.3</v>
      </c>
      <c r="M39" s="298"/>
      <c r="N39" s="66"/>
    </row>
    <row r="40" spans="1:14" ht="16.5" customHeight="1" x14ac:dyDescent="0.25">
      <c r="A40" s="67">
        <v>43388</v>
      </c>
      <c r="B40" s="289">
        <v>0.33333333333333331</v>
      </c>
      <c r="C40" s="289">
        <v>0.58333333333333337</v>
      </c>
      <c r="D40" s="54">
        <f t="shared" si="6"/>
        <v>6</v>
      </c>
      <c r="E40" s="290">
        <v>0</v>
      </c>
      <c r="F40" s="290">
        <v>30</v>
      </c>
      <c r="G40" s="290">
        <v>0</v>
      </c>
      <c r="H40" s="290">
        <v>12</v>
      </c>
      <c r="I40" s="302">
        <f t="shared" si="7"/>
        <v>318</v>
      </c>
      <c r="J40" s="292"/>
      <c r="K40" s="71">
        <f t="shared" si="0"/>
        <v>1</v>
      </c>
      <c r="L40" s="72">
        <f t="shared" si="1"/>
        <v>5.3</v>
      </c>
      <c r="M40" s="293"/>
      <c r="N40" s="73"/>
    </row>
    <row r="41" spans="1:14" ht="16.5" customHeight="1" x14ac:dyDescent="0.25">
      <c r="A41" s="58">
        <v>43389</v>
      </c>
      <c r="B41" s="289">
        <v>0.33333333333333331</v>
      </c>
      <c r="C41" s="289">
        <v>0.58333333333333337</v>
      </c>
      <c r="D41" s="54">
        <f t="shared" si="6"/>
        <v>6</v>
      </c>
      <c r="E41" s="290">
        <v>0</v>
      </c>
      <c r="F41" s="290">
        <v>30</v>
      </c>
      <c r="G41" s="290">
        <v>0</v>
      </c>
      <c r="H41" s="290">
        <v>12</v>
      </c>
      <c r="I41" s="302">
        <f t="shared" si="7"/>
        <v>318</v>
      </c>
      <c r="J41" s="292"/>
      <c r="K41" s="59">
        <f t="shared" si="0"/>
        <v>1</v>
      </c>
      <c r="L41" s="60">
        <f t="shared" si="1"/>
        <v>5.3</v>
      </c>
      <c r="M41" s="293"/>
      <c r="N41" s="61"/>
    </row>
    <row r="42" spans="1:14" ht="16.5" customHeight="1" x14ac:dyDescent="0.25">
      <c r="A42" s="58">
        <v>43390</v>
      </c>
      <c r="B42" s="289">
        <v>0.33333333333333331</v>
      </c>
      <c r="C42" s="289">
        <v>0.58333333333333337</v>
      </c>
      <c r="D42" s="54">
        <f t="shared" si="6"/>
        <v>6</v>
      </c>
      <c r="E42" s="290">
        <v>0</v>
      </c>
      <c r="F42" s="290">
        <v>30</v>
      </c>
      <c r="G42" s="290">
        <v>0</v>
      </c>
      <c r="H42" s="290">
        <v>12</v>
      </c>
      <c r="I42" s="302">
        <f t="shared" si="7"/>
        <v>318</v>
      </c>
      <c r="J42" s="292"/>
      <c r="K42" s="59">
        <f t="shared" si="0"/>
        <v>1</v>
      </c>
      <c r="L42" s="60">
        <f t="shared" si="1"/>
        <v>5.3</v>
      </c>
      <c r="M42" s="293"/>
      <c r="N42" s="61"/>
    </row>
    <row r="43" spans="1:14" ht="16.5" customHeight="1" x14ac:dyDescent="0.25">
      <c r="A43" s="58">
        <v>43391</v>
      </c>
      <c r="B43" s="289">
        <v>0.33333333333333331</v>
      </c>
      <c r="C43" s="289">
        <v>0.58333333333333337</v>
      </c>
      <c r="D43" s="54">
        <f t="shared" si="6"/>
        <v>6</v>
      </c>
      <c r="E43" s="290">
        <v>0</v>
      </c>
      <c r="F43" s="290">
        <v>30</v>
      </c>
      <c r="G43" s="290">
        <v>0</v>
      </c>
      <c r="H43" s="290">
        <v>12</v>
      </c>
      <c r="I43" s="302">
        <f t="shared" si="7"/>
        <v>318</v>
      </c>
      <c r="J43" s="292"/>
      <c r="K43" s="59">
        <f t="shared" si="0"/>
        <v>1</v>
      </c>
      <c r="L43" s="60">
        <f t="shared" si="1"/>
        <v>5.3</v>
      </c>
      <c r="M43" s="293"/>
      <c r="N43" s="61"/>
    </row>
    <row r="44" spans="1:14" ht="16.5" customHeight="1" thickBot="1" x14ac:dyDescent="0.3">
      <c r="A44" s="62">
        <v>43392</v>
      </c>
      <c r="B44" s="294">
        <v>0.33333333333333331</v>
      </c>
      <c r="C44" s="294">
        <v>0.58333333333333337</v>
      </c>
      <c r="D44" s="63">
        <f t="shared" si="6"/>
        <v>6</v>
      </c>
      <c r="E44" s="295">
        <v>0</v>
      </c>
      <c r="F44" s="295">
        <v>30</v>
      </c>
      <c r="G44" s="295">
        <v>0</v>
      </c>
      <c r="H44" s="295">
        <v>12</v>
      </c>
      <c r="I44" s="303">
        <f t="shared" si="7"/>
        <v>318</v>
      </c>
      <c r="J44" s="297"/>
      <c r="K44" s="64">
        <f t="shared" si="0"/>
        <v>1</v>
      </c>
      <c r="L44" s="65">
        <f t="shared" si="1"/>
        <v>5.3</v>
      </c>
      <c r="M44" s="298"/>
      <c r="N44" s="66"/>
    </row>
    <row r="45" spans="1:14" ht="16.5" customHeight="1" x14ac:dyDescent="0.25">
      <c r="A45" s="53">
        <v>43395</v>
      </c>
      <c r="B45" s="289">
        <v>0.33333333333333331</v>
      </c>
      <c r="C45" s="289">
        <v>0.58333333333333337</v>
      </c>
      <c r="D45" s="54">
        <f t="shared" si="6"/>
        <v>6</v>
      </c>
      <c r="E45" s="290">
        <v>0</v>
      </c>
      <c r="F45" s="290">
        <v>30</v>
      </c>
      <c r="G45" s="290">
        <v>0</v>
      </c>
      <c r="H45" s="290">
        <v>12</v>
      </c>
      <c r="I45" s="302">
        <f t="shared" si="7"/>
        <v>318</v>
      </c>
      <c r="J45" s="292"/>
      <c r="K45" s="55">
        <f t="shared" si="0"/>
        <v>1</v>
      </c>
      <c r="L45" s="56">
        <f t="shared" si="1"/>
        <v>5.3</v>
      </c>
      <c r="M45" s="293"/>
      <c r="N45" s="57"/>
    </row>
    <row r="46" spans="1:14" ht="16.5" customHeight="1" x14ac:dyDescent="0.25">
      <c r="A46" s="58">
        <v>43396</v>
      </c>
      <c r="B46" s="289">
        <v>0.33333333333333331</v>
      </c>
      <c r="C46" s="289">
        <v>0.58333333333333337</v>
      </c>
      <c r="D46" s="54">
        <f t="shared" si="6"/>
        <v>6</v>
      </c>
      <c r="E46" s="290">
        <v>0</v>
      </c>
      <c r="F46" s="290">
        <v>30</v>
      </c>
      <c r="G46" s="290">
        <v>0</v>
      </c>
      <c r="H46" s="290">
        <v>12</v>
      </c>
      <c r="I46" s="302">
        <f t="shared" si="7"/>
        <v>318</v>
      </c>
      <c r="J46" s="292"/>
      <c r="K46" s="59">
        <f t="shared" si="0"/>
        <v>1</v>
      </c>
      <c r="L46" s="60">
        <f t="shared" si="1"/>
        <v>5.3</v>
      </c>
      <c r="M46" s="293"/>
      <c r="N46" s="61"/>
    </row>
    <row r="47" spans="1:14" ht="16.5" customHeight="1" x14ac:dyDescent="0.25">
      <c r="A47" s="58">
        <v>43397</v>
      </c>
      <c r="B47" s="289">
        <v>0.33333333333333331</v>
      </c>
      <c r="C47" s="289">
        <v>0.58333333333333337</v>
      </c>
      <c r="D47" s="54">
        <f t="shared" si="6"/>
        <v>6</v>
      </c>
      <c r="E47" s="290">
        <v>0</v>
      </c>
      <c r="F47" s="290">
        <v>30</v>
      </c>
      <c r="G47" s="290">
        <v>0</v>
      </c>
      <c r="H47" s="290">
        <v>12</v>
      </c>
      <c r="I47" s="302">
        <f t="shared" si="7"/>
        <v>318</v>
      </c>
      <c r="J47" s="292"/>
      <c r="K47" s="59">
        <f t="shared" si="0"/>
        <v>1</v>
      </c>
      <c r="L47" s="60">
        <f t="shared" si="1"/>
        <v>5.3</v>
      </c>
      <c r="M47" s="293"/>
      <c r="N47" s="61"/>
    </row>
    <row r="48" spans="1:14" ht="16.5" customHeight="1" x14ac:dyDescent="0.25">
      <c r="A48" s="58">
        <v>43398</v>
      </c>
      <c r="B48" s="289">
        <v>0.33333333333333331</v>
      </c>
      <c r="C48" s="289">
        <v>0.58333333333333337</v>
      </c>
      <c r="D48" s="54">
        <f t="shared" si="6"/>
        <v>6</v>
      </c>
      <c r="E48" s="290">
        <v>0</v>
      </c>
      <c r="F48" s="290">
        <v>30</v>
      </c>
      <c r="G48" s="290">
        <v>0</v>
      </c>
      <c r="H48" s="290">
        <v>12</v>
      </c>
      <c r="I48" s="302">
        <f t="shared" si="7"/>
        <v>318</v>
      </c>
      <c r="J48" s="292"/>
      <c r="K48" s="59">
        <f t="shared" si="0"/>
        <v>1</v>
      </c>
      <c r="L48" s="60">
        <f t="shared" si="1"/>
        <v>5.3</v>
      </c>
      <c r="M48" s="293"/>
      <c r="N48" s="61"/>
    </row>
    <row r="49" spans="1:14" ht="16.5" customHeight="1" thickBot="1" x14ac:dyDescent="0.3">
      <c r="A49" s="62">
        <v>43399</v>
      </c>
      <c r="B49" s="294">
        <v>0.33333333333333331</v>
      </c>
      <c r="C49" s="294">
        <v>0.58333333333333337</v>
      </c>
      <c r="D49" s="63">
        <f t="shared" si="6"/>
        <v>6</v>
      </c>
      <c r="E49" s="295">
        <v>0</v>
      </c>
      <c r="F49" s="295">
        <v>30</v>
      </c>
      <c r="G49" s="295">
        <v>0</v>
      </c>
      <c r="H49" s="295">
        <v>12</v>
      </c>
      <c r="I49" s="303">
        <f t="shared" si="7"/>
        <v>318</v>
      </c>
      <c r="J49" s="297"/>
      <c r="K49" s="64">
        <f t="shared" si="0"/>
        <v>1</v>
      </c>
      <c r="L49" s="65">
        <f t="shared" si="1"/>
        <v>5.3</v>
      </c>
      <c r="M49" s="298"/>
      <c r="N49" s="66"/>
    </row>
    <row r="50" spans="1:14" ht="16.5" customHeight="1" x14ac:dyDescent="0.25">
      <c r="A50" s="53">
        <v>43402</v>
      </c>
      <c r="B50" s="289">
        <v>0.33333333333333331</v>
      </c>
      <c r="C50" s="289">
        <v>0.58333333333333337</v>
      </c>
      <c r="D50" s="54">
        <f t="shared" si="6"/>
        <v>6</v>
      </c>
      <c r="E50" s="290">
        <v>0</v>
      </c>
      <c r="F50" s="290">
        <v>30</v>
      </c>
      <c r="G50" s="290">
        <v>0</v>
      </c>
      <c r="H50" s="290">
        <v>12</v>
      </c>
      <c r="I50" s="302">
        <f t="shared" si="7"/>
        <v>318</v>
      </c>
      <c r="J50" s="292"/>
      <c r="K50" s="55">
        <f t="shared" si="0"/>
        <v>1</v>
      </c>
      <c r="L50" s="56">
        <f t="shared" si="1"/>
        <v>5.3</v>
      </c>
      <c r="M50" s="293"/>
      <c r="N50" s="57"/>
    </row>
    <row r="51" spans="1:14" ht="16.5" customHeight="1" x14ac:dyDescent="0.25">
      <c r="A51" s="58">
        <v>43403</v>
      </c>
      <c r="B51" s="289">
        <v>0.33333333333333331</v>
      </c>
      <c r="C51" s="289">
        <v>0.58333333333333337</v>
      </c>
      <c r="D51" s="54">
        <f t="shared" si="6"/>
        <v>6</v>
      </c>
      <c r="E51" s="290">
        <v>0</v>
      </c>
      <c r="F51" s="290">
        <v>30</v>
      </c>
      <c r="G51" s="290">
        <v>0</v>
      </c>
      <c r="H51" s="290">
        <v>12</v>
      </c>
      <c r="I51" s="302">
        <f t="shared" si="7"/>
        <v>318</v>
      </c>
      <c r="J51" s="292"/>
      <c r="K51" s="59">
        <f t="shared" si="0"/>
        <v>1</v>
      </c>
      <c r="L51" s="60">
        <f>I51/60</f>
        <v>5.3</v>
      </c>
      <c r="M51" s="293"/>
      <c r="N51" s="61"/>
    </row>
    <row r="52" spans="1:14" ht="16.5" customHeight="1" x14ac:dyDescent="0.25">
      <c r="A52" s="58">
        <v>43404</v>
      </c>
      <c r="B52" s="289">
        <v>0.33333333333333331</v>
      </c>
      <c r="C52" s="289">
        <v>0.58333333333333337</v>
      </c>
      <c r="D52" s="54">
        <f t="shared" si="6"/>
        <v>6</v>
      </c>
      <c r="E52" s="290">
        <v>0</v>
      </c>
      <c r="F52" s="290">
        <v>30</v>
      </c>
      <c r="G52" s="290">
        <v>0</v>
      </c>
      <c r="H52" s="290">
        <v>12</v>
      </c>
      <c r="I52" s="302">
        <f t="shared" si="7"/>
        <v>318</v>
      </c>
      <c r="J52" s="292"/>
      <c r="K52" s="59">
        <f t="shared" si="0"/>
        <v>1</v>
      </c>
      <c r="L52" s="60">
        <f t="shared" si="1"/>
        <v>5.3</v>
      </c>
      <c r="M52" s="293"/>
      <c r="N52" s="61"/>
    </row>
    <row r="53" spans="1:14" ht="16.5" customHeight="1" x14ac:dyDescent="0.25">
      <c r="A53" s="74">
        <v>43405</v>
      </c>
      <c r="B53" s="289">
        <v>0.33333333333333331</v>
      </c>
      <c r="C53" s="289">
        <v>0.58333333333333337</v>
      </c>
      <c r="D53" s="75">
        <f t="shared" si="6"/>
        <v>6</v>
      </c>
      <c r="E53" s="290">
        <v>0</v>
      </c>
      <c r="F53" s="290">
        <v>30</v>
      </c>
      <c r="G53" s="290">
        <v>0</v>
      </c>
      <c r="H53" s="290">
        <v>12</v>
      </c>
      <c r="I53" s="304">
        <f t="shared" si="7"/>
        <v>318</v>
      </c>
      <c r="J53" s="292"/>
      <c r="K53" s="76">
        <f t="shared" si="0"/>
        <v>1</v>
      </c>
      <c r="L53" s="77">
        <f t="shared" si="1"/>
        <v>5.3</v>
      </c>
      <c r="M53" s="293"/>
      <c r="N53" s="78"/>
    </row>
    <row r="54" spans="1:14" ht="16.5" customHeight="1" thickBot="1" x14ac:dyDescent="0.3">
      <c r="A54" s="79">
        <v>43406</v>
      </c>
      <c r="B54" s="294">
        <v>0.33333333333333331</v>
      </c>
      <c r="C54" s="294">
        <v>0.58333333333333337</v>
      </c>
      <c r="D54" s="80">
        <f t="shared" si="6"/>
        <v>6</v>
      </c>
      <c r="E54" s="295">
        <v>0</v>
      </c>
      <c r="F54" s="295">
        <v>30</v>
      </c>
      <c r="G54" s="295">
        <v>0</v>
      </c>
      <c r="H54" s="295">
        <v>12</v>
      </c>
      <c r="I54" s="305">
        <f t="shared" si="7"/>
        <v>318</v>
      </c>
      <c r="J54" s="297"/>
      <c r="K54" s="81">
        <f t="shared" si="0"/>
        <v>1</v>
      </c>
      <c r="L54" s="82">
        <f t="shared" si="1"/>
        <v>5.3</v>
      </c>
      <c r="M54" s="298"/>
      <c r="N54" s="83"/>
    </row>
    <row r="55" spans="1:14" ht="16.5" customHeight="1" x14ac:dyDescent="0.25">
      <c r="A55" s="84">
        <v>43409</v>
      </c>
      <c r="B55" s="289"/>
      <c r="C55" s="289"/>
      <c r="D55" s="75">
        <f t="shared" si="4"/>
        <v>0</v>
      </c>
      <c r="E55" s="290"/>
      <c r="F55" s="290"/>
      <c r="G55" s="290"/>
      <c r="H55" s="290"/>
      <c r="I55" s="304">
        <f t="shared" si="5"/>
        <v>0</v>
      </c>
      <c r="J55" s="292" t="s">
        <v>46</v>
      </c>
      <c r="K55" s="85">
        <f t="shared" si="0"/>
        <v>1</v>
      </c>
      <c r="L55" s="86">
        <f t="shared" si="1"/>
        <v>0</v>
      </c>
      <c r="M55" s="293">
        <v>5.5</v>
      </c>
      <c r="N55" s="87"/>
    </row>
    <row r="56" spans="1:14" ht="16.5" customHeight="1" x14ac:dyDescent="0.25">
      <c r="A56" s="74">
        <v>43410</v>
      </c>
      <c r="B56" s="289">
        <v>0.33333333333333331</v>
      </c>
      <c r="C56" s="289">
        <v>0.58333333333333337</v>
      </c>
      <c r="D56" s="75">
        <f t="shared" si="6"/>
        <v>6</v>
      </c>
      <c r="E56" s="290">
        <v>0</v>
      </c>
      <c r="F56" s="290">
        <v>30</v>
      </c>
      <c r="G56" s="290">
        <v>0</v>
      </c>
      <c r="H56" s="290">
        <v>12</v>
      </c>
      <c r="I56" s="304">
        <f t="shared" si="5"/>
        <v>318</v>
      </c>
      <c r="J56" s="292"/>
      <c r="K56" s="76">
        <f t="shared" si="0"/>
        <v>1</v>
      </c>
      <c r="L56" s="77">
        <f t="shared" si="1"/>
        <v>5.3</v>
      </c>
      <c r="M56" s="293"/>
      <c r="N56" s="78"/>
    </row>
    <row r="57" spans="1:14" ht="16.5" customHeight="1" x14ac:dyDescent="0.25">
      <c r="A57" s="74">
        <v>43411</v>
      </c>
      <c r="B57" s="289">
        <v>0.33333333333333331</v>
      </c>
      <c r="C57" s="289">
        <v>0.58333333333333337</v>
      </c>
      <c r="D57" s="75">
        <f t="shared" si="6"/>
        <v>6</v>
      </c>
      <c r="E57" s="290">
        <v>0</v>
      </c>
      <c r="F57" s="290">
        <v>30</v>
      </c>
      <c r="G57" s="290">
        <v>0</v>
      </c>
      <c r="H57" s="290">
        <v>12</v>
      </c>
      <c r="I57" s="304">
        <f t="shared" si="5"/>
        <v>318</v>
      </c>
      <c r="J57" s="292"/>
      <c r="K57" s="76">
        <f t="shared" si="0"/>
        <v>1</v>
      </c>
      <c r="L57" s="77">
        <f t="shared" si="1"/>
        <v>5.3</v>
      </c>
      <c r="M57" s="293"/>
      <c r="N57" s="78"/>
    </row>
    <row r="58" spans="1:14" ht="16.5" customHeight="1" x14ac:dyDescent="0.25">
      <c r="A58" s="74">
        <v>43412</v>
      </c>
      <c r="B58" s="289">
        <v>0.33333333333333331</v>
      </c>
      <c r="C58" s="289">
        <v>0.58333333333333337</v>
      </c>
      <c r="D58" s="75">
        <f t="shared" si="6"/>
        <v>6</v>
      </c>
      <c r="E58" s="290">
        <v>0</v>
      </c>
      <c r="F58" s="290">
        <v>30</v>
      </c>
      <c r="G58" s="290">
        <v>0</v>
      </c>
      <c r="H58" s="290">
        <v>12</v>
      </c>
      <c r="I58" s="304">
        <f t="shared" si="5"/>
        <v>318</v>
      </c>
      <c r="J58" s="292"/>
      <c r="K58" s="76">
        <f t="shared" si="0"/>
        <v>1</v>
      </c>
      <c r="L58" s="77">
        <f t="shared" si="1"/>
        <v>5.3</v>
      </c>
      <c r="M58" s="293"/>
      <c r="N58" s="78"/>
    </row>
    <row r="59" spans="1:14" ht="16.5" customHeight="1" thickBot="1" x14ac:dyDescent="0.3">
      <c r="A59" s="79">
        <v>43413</v>
      </c>
      <c r="B59" s="294">
        <v>0.33333333333333331</v>
      </c>
      <c r="C59" s="294">
        <v>0.58333333333333337</v>
      </c>
      <c r="D59" s="80">
        <f t="shared" si="6"/>
        <v>6</v>
      </c>
      <c r="E59" s="295">
        <v>0</v>
      </c>
      <c r="F59" s="295">
        <v>30</v>
      </c>
      <c r="G59" s="295">
        <v>0</v>
      </c>
      <c r="H59" s="295">
        <v>12</v>
      </c>
      <c r="I59" s="305">
        <f t="shared" si="5"/>
        <v>318</v>
      </c>
      <c r="J59" s="297"/>
      <c r="K59" s="81">
        <f t="shared" si="0"/>
        <v>1</v>
      </c>
      <c r="L59" s="82">
        <f t="shared" si="1"/>
        <v>5.3</v>
      </c>
      <c r="M59" s="298"/>
      <c r="N59" s="83"/>
    </row>
    <row r="60" spans="1:14" s="205" customFormat="1" ht="16.5" customHeight="1" x14ac:dyDescent="0.25">
      <c r="A60" s="88">
        <v>43416</v>
      </c>
      <c r="B60" s="89" t="s">
        <v>10</v>
      </c>
      <c r="C60" s="90"/>
      <c r="D60" s="91"/>
      <c r="E60" s="225"/>
      <c r="F60" s="225"/>
      <c r="G60" s="225"/>
      <c r="H60" s="225"/>
      <c r="I60" s="230"/>
      <c r="J60" s="212" t="s">
        <v>66</v>
      </c>
      <c r="K60" s="93">
        <f t="shared" si="0"/>
        <v>0</v>
      </c>
      <c r="L60" s="94">
        <f t="shared" si="1"/>
        <v>0</v>
      </c>
      <c r="M60" s="217"/>
      <c r="N60" s="95"/>
    </row>
    <row r="61" spans="1:14" ht="16.5" customHeight="1" x14ac:dyDescent="0.25">
      <c r="A61" s="74">
        <v>43417</v>
      </c>
      <c r="B61" s="289">
        <v>0.33333333333333331</v>
      </c>
      <c r="C61" s="289">
        <v>0.58333333333333337</v>
      </c>
      <c r="D61" s="75">
        <f t="shared" si="6"/>
        <v>6</v>
      </c>
      <c r="E61" s="290">
        <v>0</v>
      </c>
      <c r="F61" s="290">
        <v>30</v>
      </c>
      <c r="G61" s="290">
        <v>0</v>
      </c>
      <c r="H61" s="290">
        <v>12</v>
      </c>
      <c r="I61" s="304">
        <f t="shared" si="5"/>
        <v>318</v>
      </c>
      <c r="J61" s="292"/>
      <c r="K61" s="76">
        <f t="shared" si="0"/>
        <v>1</v>
      </c>
      <c r="L61" s="77">
        <f t="shared" si="1"/>
        <v>5.3</v>
      </c>
      <c r="M61" s="293"/>
      <c r="N61" s="78"/>
    </row>
    <row r="62" spans="1:14" ht="16.5" customHeight="1" x14ac:dyDescent="0.25">
      <c r="A62" s="74">
        <v>43418</v>
      </c>
      <c r="B62" s="289">
        <v>0.33333333333333331</v>
      </c>
      <c r="C62" s="289">
        <v>0.58333333333333337</v>
      </c>
      <c r="D62" s="75">
        <f t="shared" si="6"/>
        <v>6</v>
      </c>
      <c r="E62" s="290">
        <v>0</v>
      </c>
      <c r="F62" s="290">
        <v>30</v>
      </c>
      <c r="G62" s="290">
        <v>0</v>
      </c>
      <c r="H62" s="290">
        <v>12</v>
      </c>
      <c r="I62" s="304">
        <f t="shared" si="5"/>
        <v>318</v>
      </c>
      <c r="J62" s="292"/>
      <c r="K62" s="76">
        <f t="shared" si="0"/>
        <v>1</v>
      </c>
      <c r="L62" s="77">
        <f t="shared" si="1"/>
        <v>5.3</v>
      </c>
      <c r="M62" s="293"/>
      <c r="N62" s="78"/>
    </row>
    <row r="63" spans="1:14" ht="16.5" customHeight="1" x14ac:dyDescent="0.25">
      <c r="A63" s="74">
        <v>43419</v>
      </c>
      <c r="B63" s="289">
        <v>0.33333333333333331</v>
      </c>
      <c r="C63" s="289">
        <v>0.58333333333333337</v>
      </c>
      <c r="D63" s="75">
        <f t="shared" si="6"/>
        <v>6</v>
      </c>
      <c r="E63" s="290">
        <v>0</v>
      </c>
      <c r="F63" s="290">
        <v>30</v>
      </c>
      <c r="G63" s="290">
        <v>0</v>
      </c>
      <c r="H63" s="290">
        <v>12</v>
      </c>
      <c r="I63" s="304">
        <f t="shared" si="5"/>
        <v>318</v>
      </c>
      <c r="J63" s="292"/>
      <c r="K63" s="76">
        <f t="shared" si="0"/>
        <v>1</v>
      </c>
      <c r="L63" s="77">
        <f t="shared" si="1"/>
        <v>5.3</v>
      </c>
      <c r="M63" s="293"/>
      <c r="N63" s="78"/>
    </row>
    <row r="64" spans="1:14" ht="16.5" customHeight="1" thickBot="1" x14ac:dyDescent="0.3">
      <c r="A64" s="79">
        <v>43420</v>
      </c>
      <c r="B64" s="294">
        <v>0.33333333333333331</v>
      </c>
      <c r="C64" s="294">
        <v>0.58333333333333337</v>
      </c>
      <c r="D64" s="80">
        <f t="shared" si="6"/>
        <v>6</v>
      </c>
      <c r="E64" s="295">
        <v>0</v>
      </c>
      <c r="F64" s="295">
        <v>30</v>
      </c>
      <c r="G64" s="295">
        <v>0</v>
      </c>
      <c r="H64" s="295">
        <v>12</v>
      </c>
      <c r="I64" s="305">
        <f t="shared" si="5"/>
        <v>318</v>
      </c>
      <c r="J64" s="297"/>
      <c r="K64" s="81">
        <f t="shared" si="0"/>
        <v>1</v>
      </c>
      <c r="L64" s="82">
        <f t="shared" si="1"/>
        <v>5.3</v>
      </c>
      <c r="M64" s="298"/>
      <c r="N64" s="83"/>
    </row>
    <row r="65" spans="1:14" ht="45" x14ac:dyDescent="0.25">
      <c r="A65" s="306">
        <v>43423</v>
      </c>
      <c r="B65" s="307">
        <v>0.33333333333333331</v>
      </c>
      <c r="C65" s="308">
        <v>0.5</v>
      </c>
      <c r="D65" s="309">
        <f t="shared" si="4"/>
        <v>4</v>
      </c>
      <c r="E65" s="310">
        <v>0</v>
      </c>
      <c r="F65" s="310">
        <v>30</v>
      </c>
      <c r="G65" s="310">
        <v>0</v>
      </c>
      <c r="H65" s="310">
        <v>12</v>
      </c>
      <c r="I65" s="311">
        <f t="shared" si="5"/>
        <v>198</v>
      </c>
      <c r="J65" s="312" t="s">
        <v>51</v>
      </c>
      <c r="K65" s="85">
        <f t="shared" si="0"/>
        <v>1</v>
      </c>
      <c r="L65" s="86">
        <f t="shared" si="1"/>
        <v>3.3</v>
      </c>
      <c r="M65" s="313"/>
      <c r="N65" s="235"/>
    </row>
    <row r="66" spans="1:14" ht="15" x14ac:dyDescent="0.25">
      <c r="A66" s="238">
        <v>43424</v>
      </c>
      <c r="B66" s="289">
        <v>0.33333333333333331</v>
      </c>
      <c r="C66" s="314">
        <v>0.5</v>
      </c>
      <c r="D66" s="75">
        <f t="shared" si="4"/>
        <v>4</v>
      </c>
      <c r="E66" s="290">
        <v>0</v>
      </c>
      <c r="F66" s="290">
        <v>30</v>
      </c>
      <c r="G66" s="290">
        <v>0</v>
      </c>
      <c r="H66" s="290">
        <v>12</v>
      </c>
      <c r="I66" s="304">
        <f t="shared" si="5"/>
        <v>198</v>
      </c>
      <c r="J66" s="292"/>
      <c r="K66" s="76">
        <f t="shared" si="0"/>
        <v>1</v>
      </c>
      <c r="L66" s="77">
        <f t="shared" si="1"/>
        <v>3.3</v>
      </c>
      <c r="M66" s="293"/>
      <c r="N66" s="236"/>
    </row>
    <row r="67" spans="1:14" ht="16.5" customHeight="1" x14ac:dyDescent="0.25">
      <c r="A67" s="238">
        <v>43425</v>
      </c>
      <c r="B67" s="89" t="s">
        <v>10</v>
      </c>
      <c r="C67" s="90"/>
      <c r="D67" s="91"/>
      <c r="E67" s="225"/>
      <c r="F67" s="225"/>
      <c r="G67" s="225"/>
      <c r="H67" s="225"/>
      <c r="I67" s="230"/>
      <c r="J67" s="315" t="s">
        <v>42</v>
      </c>
      <c r="K67" s="76">
        <f t="shared" si="0"/>
        <v>0</v>
      </c>
      <c r="L67" s="77">
        <f t="shared" si="1"/>
        <v>0</v>
      </c>
      <c r="M67" s="316"/>
      <c r="N67" s="237"/>
    </row>
    <row r="68" spans="1:14" s="205" customFormat="1" ht="16.5" customHeight="1" x14ac:dyDescent="0.25">
      <c r="A68" s="238">
        <v>43426</v>
      </c>
      <c r="B68" s="89" t="s">
        <v>10</v>
      </c>
      <c r="C68" s="90"/>
      <c r="D68" s="91"/>
      <c r="E68" s="225"/>
      <c r="F68" s="225"/>
      <c r="G68" s="225"/>
      <c r="H68" s="225"/>
      <c r="I68" s="230"/>
      <c r="J68" s="212" t="s">
        <v>67</v>
      </c>
      <c r="K68" s="76">
        <f t="shared" si="0"/>
        <v>0</v>
      </c>
      <c r="L68" s="77">
        <f t="shared" si="1"/>
        <v>0</v>
      </c>
      <c r="M68" s="217"/>
      <c r="N68" s="237"/>
    </row>
    <row r="69" spans="1:14" ht="16.5" customHeight="1" thickBot="1" x14ac:dyDescent="0.3">
      <c r="A69" s="317">
        <v>43427</v>
      </c>
      <c r="B69" s="239" t="s">
        <v>10</v>
      </c>
      <c r="C69" s="240"/>
      <c r="D69" s="241"/>
      <c r="E69" s="242"/>
      <c r="F69" s="242"/>
      <c r="G69" s="242"/>
      <c r="H69" s="242"/>
      <c r="I69" s="243"/>
      <c r="J69" s="297" t="s">
        <v>42</v>
      </c>
      <c r="K69" s="81">
        <f t="shared" si="0"/>
        <v>0</v>
      </c>
      <c r="L69" s="82">
        <f t="shared" si="1"/>
        <v>0</v>
      </c>
      <c r="M69" s="298"/>
      <c r="N69" s="244"/>
    </row>
    <row r="70" spans="1:14" ht="16.5" customHeight="1" x14ac:dyDescent="0.25">
      <c r="A70" s="88">
        <v>43430</v>
      </c>
      <c r="B70" s="318">
        <v>0.33333333333333331</v>
      </c>
      <c r="C70" s="318">
        <v>0.58333333333333337</v>
      </c>
      <c r="D70" s="319">
        <f t="shared" ref="D70:D89" si="8">MAX((INT((C70-B70)*1440)/60),0)</f>
        <v>6</v>
      </c>
      <c r="E70" s="320">
        <v>0</v>
      </c>
      <c r="F70" s="320">
        <v>30</v>
      </c>
      <c r="G70" s="320">
        <v>0</v>
      </c>
      <c r="H70" s="320">
        <v>12</v>
      </c>
      <c r="I70" s="321">
        <f t="shared" ref="I70:I89" si="9">MAX((D70*60)-H70-F70-E70-G70,0)</f>
        <v>318</v>
      </c>
      <c r="J70" s="378"/>
      <c r="K70" s="93">
        <f t="shared" si="0"/>
        <v>1</v>
      </c>
      <c r="L70" s="94">
        <f t="shared" si="1"/>
        <v>5.3</v>
      </c>
      <c r="M70" s="322"/>
      <c r="N70" s="95"/>
    </row>
    <row r="71" spans="1:14" ht="16.5" customHeight="1" x14ac:dyDescent="0.25">
      <c r="A71" s="74">
        <v>43431</v>
      </c>
      <c r="B71" s="289">
        <v>0.33333333333333331</v>
      </c>
      <c r="C71" s="289">
        <v>0.58333333333333337</v>
      </c>
      <c r="D71" s="75">
        <f t="shared" si="8"/>
        <v>6</v>
      </c>
      <c r="E71" s="290">
        <v>0</v>
      </c>
      <c r="F71" s="290">
        <v>30</v>
      </c>
      <c r="G71" s="290">
        <v>0</v>
      </c>
      <c r="H71" s="290">
        <v>12</v>
      </c>
      <c r="I71" s="304">
        <f t="shared" si="9"/>
        <v>318</v>
      </c>
      <c r="J71" s="292"/>
      <c r="K71" s="76">
        <f t="shared" si="0"/>
        <v>1</v>
      </c>
      <c r="L71" s="77">
        <f t="shared" si="1"/>
        <v>5.3</v>
      </c>
      <c r="M71" s="293"/>
      <c r="N71" s="78"/>
    </row>
    <row r="72" spans="1:14" ht="16.5" customHeight="1" x14ac:dyDescent="0.25">
      <c r="A72" s="74">
        <v>43432</v>
      </c>
      <c r="B72" s="289">
        <v>0.33333333333333331</v>
      </c>
      <c r="C72" s="289">
        <v>0.58333333333333337</v>
      </c>
      <c r="D72" s="75">
        <f t="shared" si="8"/>
        <v>6</v>
      </c>
      <c r="E72" s="290">
        <v>0</v>
      </c>
      <c r="F72" s="290">
        <v>30</v>
      </c>
      <c r="G72" s="290">
        <v>0</v>
      </c>
      <c r="H72" s="290">
        <v>12</v>
      </c>
      <c r="I72" s="304">
        <f t="shared" si="9"/>
        <v>318</v>
      </c>
      <c r="J72" s="292"/>
      <c r="K72" s="76">
        <f t="shared" si="0"/>
        <v>1</v>
      </c>
      <c r="L72" s="77">
        <f t="shared" si="1"/>
        <v>5.3</v>
      </c>
      <c r="M72" s="293"/>
      <c r="N72" s="78"/>
    </row>
    <row r="73" spans="1:14" ht="16.5" customHeight="1" x14ac:dyDescent="0.25">
      <c r="A73" s="74">
        <v>43433</v>
      </c>
      <c r="B73" s="289">
        <v>0.33333333333333331</v>
      </c>
      <c r="C73" s="289">
        <v>0.58333333333333337</v>
      </c>
      <c r="D73" s="75">
        <f t="shared" si="8"/>
        <v>6</v>
      </c>
      <c r="E73" s="290">
        <v>0</v>
      </c>
      <c r="F73" s="290">
        <v>30</v>
      </c>
      <c r="G73" s="290">
        <v>0</v>
      </c>
      <c r="H73" s="290">
        <v>12</v>
      </c>
      <c r="I73" s="304">
        <f t="shared" si="9"/>
        <v>318</v>
      </c>
      <c r="J73" s="292"/>
      <c r="K73" s="76">
        <f t="shared" si="0"/>
        <v>1</v>
      </c>
      <c r="L73" s="77">
        <f t="shared" si="1"/>
        <v>5.3</v>
      </c>
      <c r="M73" s="293"/>
      <c r="N73" s="78"/>
    </row>
    <row r="74" spans="1:14" ht="16.5" customHeight="1" thickBot="1" x14ac:dyDescent="0.3">
      <c r="A74" s="79">
        <v>43434</v>
      </c>
      <c r="B74" s="294">
        <v>0.33333333333333331</v>
      </c>
      <c r="C74" s="294">
        <v>0.58333333333333337</v>
      </c>
      <c r="D74" s="80">
        <f t="shared" si="8"/>
        <v>6</v>
      </c>
      <c r="E74" s="295">
        <v>0</v>
      </c>
      <c r="F74" s="295">
        <v>30</v>
      </c>
      <c r="G74" s="295">
        <v>0</v>
      </c>
      <c r="H74" s="295">
        <v>12</v>
      </c>
      <c r="I74" s="305">
        <f t="shared" si="9"/>
        <v>318</v>
      </c>
      <c r="J74" s="297"/>
      <c r="K74" s="81">
        <f t="shared" ref="K74:K137" si="10">IF(I74+M74&gt;0,1,0)</f>
        <v>1</v>
      </c>
      <c r="L74" s="82">
        <f t="shared" si="1"/>
        <v>5.3</v>
      </c>
      <c r="M74" s="298"/>
      <c r="N74" s="83"/>
    </row>
    <row r="75" spans="1:14" ht="16.5" customHeight="1" x14ac:dyDescent="0.25">
      <c r="A75" s="96">
        <v>43437</v>
      </c>
      <c r="B75" s="307">
        <v>0.33333333333333331</v>
      </c>
      <c r="C75" s="307">
        <v>0.58333333333333337</v>
      </c>
      <c r="D75" s="97">
        <f t="shared" si="8"/>
        <v>6</v>
      </c>
      <c r="E75" s="310">
        <v>0</v>
      </c>
      <c r="F75" s="310">
        <v>30</v>
      </c>
      <c r="G75" s="310">
        <v>0</v>
      </c>
      <c r="H75" s="310">
        <v>12</v>
      </c>
      <c r="I75" s="323">
        <f t="shared" si="9"/>
        <v>318</v>
      </c>
      <c r="J75" s="312"/>
      <c r="K75" s="98">
        <f t="shared" si="10"/>
        <v>1</v>
      </c>
      <c r="L75" s="99">
        <f t="shared" ref="L75:L141" si="11">I75/60</f>
        <v>5.3</v>
      </c>
      <c r="M75" s="313"/>
      <c r="N75" s="100"/>
    </row>
    <row r="76" spans="1:14" ht="16.5" customHeight="1" x14ac:dyDescent="0.25">
      <c r="A76" s="101">
        <v>43438</v>
      </c>
      <c r="B76" s="289">
        <v>0.33333333333333331</v>
      </c>
      <c r="C76" s="289">
        <v>0.58333333333333337</v>
      </c>
      <c r="D76" s="102">
        <f t="shared" si="8"/>
        <v>6</v>
      </c>
      <c r="E76" s="290">
        <v>0</v>
      </c>
      <c r="F76" s="290">
        <v>30</v>
      </c>
      <c r="G76" s="290">
        <v>0</v>
      </c>
      <c r="H76" s="290">
        <v>12</v>
      </c>
      <c r="I76" s="221">
        <f t="shared" si="9"/>
        <v>318</v>
      </c>
      <c r="J76" s="292"/>
      <c r="K76" s="103">
        <f t="shared" si="10"/>
        <v>1</v>
      </c>
      <c r="L76" s="104">
        <f t="shared" si="11"/>
        <v>5.3</v>
      </c>
      <c r="M76" s="293"/>
      <c r="N76" s="105"/>
    </row>
    <row r="77" spans="1:14" ht="16.5" customHeight="1" x14ac:dyDescent="0.25">
      <c r="A77" s="101">
        <v>43439</v>
      </c>
      <c r="B77" s="289">
        <v>0.33333333333333331</v>
      </c>
      <c r="C77" s="289">
        <v>0.58333333333333337</v>
      </c>
      <c r="D77" s="102">
        <f t="shared" si="8"/>
        <v>6</v>
      </c>
      <c r="E77" s="290">
        <v>0</v>
      </c>
      <c r="F77" s="290">
        <v>30</v>
      </c>
      <c r="G77" s="290">
        <v>0</v>
      </c>
      <c r="H77" s="290">
        <v>12</v>
      </c>
      <c r="I77" s="221">
        <f t="shared" si="9"/>
        <v>318</v>
      </c>
      <c r="J77" s="292"/>
      <c r="K77" s="103">
        <f t="shared" si="10"/>
        <v>1</v>
      </c>
      <c r="L77" s="104">
        <f t="shared" si="11"/>
        <v>5.3</v>
      </c>
      <c r="M77" s="293"/>
      <c r="N77" s="105"/>
    </row>
    <row r="78" spans="1:14" ht="16.5" customHeight="1" x14ac:dyDescent="0.25">
      <c r="A78" s="101">
        <v>43440</v>
      </c>
      <c r="B78" s="289">
        <v>0.33333333333333331</v>
      </c>
      <c r="C78" s="289">
        <v>0.58333333333333337</v>
      </c>
      <c r="D78" s="102">
        <f t="shared" si="8"/>
        <v>6</v>
      </c>
      <c r="E78" s="290">
        <v>0</v>
      </c>
      <c r="F78" s="290">
        <v>30</v>
      </c>
      <c r="G78" s="290">
        <v>0</v>
      </c>
      <c r="H78" s="290">
        <v>12</v>
      </c>
      <c r="I78" s="221">
        <f t="shared" si="9"/>
        <v>318</v>
      </c>
      <c r="J78" s="292"/>
      <c r="K78" s="103">
        <f t="shared" si="10"/>
        <v>1</v>
      </c>
      <c r="L78" s="104">
        <f t="shared" si="11"/>
        <v>5.3</v>
      </c>
      <c r="M78" s="293"/>
      <c r="N78" s="105"/>
    </row>
    <row r="79" spans="1:14" ht="16.5" customHeight="1" thickBot="1" x14ac:dyDescent="0.3">
      <c r="A79" s="106">
        <v>43441</v>
      </c>
      <c r="B79" s="294">
        <v>0.33333333333333331</v>
      </c>
      <c r="C79" s="294">
        <v>0.58333333333333337</v>
      </c>
      <c r="D79" s="107">
        <f t="shared" si="8"/>
        <v>6</v>
      </c>
      <c r="E79" s="295">
        <v>0</v>
      </c>
      <c r="F79" s="295">
        <v>30</v>
      </c>
      <c r="G79" s="295">
        <v>0</v>
      </c>
      <c r="H79" s="295">
        <v>12</v>
      </c>
      <c r="I79" s="324">
        <f t="shared" si="9"/>
        <v>318</v>
      </c>
      <c r="J79" s="297"/>
      <c r="K79" s="108">
        <f t="shared" si="10"/>
        <v>1</v>
      </c>
      <c r="L79" s="109">
        <f t="shared" si="11"/>
        <v>5.3</v>
      </c>
      <c r="M79" s="298"/>
      <c r="N79" s="110"/>
    </row>
    <row r="80" spans="1:14" ht="15" x14ac:dyDescent="0.25">
      <c r="A80" s="111">
        <v>43444</v>
      </c>
      <c r="B80" s="307">
        <v>0.33333333333333331</v>
      </c>
      <c r="C80" s="307">
        <v>0.58333333333333337</v>
      </c>
      <c r="D80" s="97">
        <f t="shared" si="8"/>
        <v>6</v>
      </c>
      <c r="E80" s="310">
        <v>0</v>
      </c>
      <c r="F80" s="310">
        <v>30</v>
      </c>
      <c r="G80" s="310">
        <v>0</v>
      </c>
      <c r="H80" s="310">
        <v>12</v>
      </c>
      <c r="I80" s="323">
        <f t="shared" si="9"/>
        <v>318</v>
      </c>
      <c r="J80" s="312" t="s">
        <v>53</v>
      </c>
      <c r="K80" s="112">
        <f t="shared" si="10"/>
        <v>1</v>
      </c>
      <c r="L80" s="113">
        <f t="shared" si="11"/>
        <v>5.3</v>
      </c>
      <c r="M80" s="313"/>
      <c r="N80" s="114"/>
    </row>
    <row r="81" spans="1:14" ht="16.5" customHeight="1" x14ac:dyDescent="0.25">
      <c r="A81" s="101">
        <v>43445</v>
      </c>
      <c r="B81" s="289">
        <v>0.33333333333333331</v>
      </c>
      <c r="C81" s="289">
        <v>0.58333333333333337</v>
      </c>
      <c r="D81" s="102">
        <f t="shared" si="8"/>
        <v>6</v>
      </c>
      <c r="E81" s="290">
        <v>0</v>
      </c>
      <c r="F81" s="290">
        <v>30</v>
      </c>
      <c r="G81" s="290">
        <v>0</v>
      </c>
      <c r="H81" s="290">
        <v>12</v>
      </c>
      <c r="I81" s="221">
        <f t="shared" si="9"/>
        <v>318</v>
      </c>
      <c r="J81" s="292"/>
      <c r="K81" s="103">
        <f t="shared" si="10"/>
        <v>1</v>
      </c>
      <c r="L81" s="104">
        <f t="shared" si="11"/>
        <v>5.3</v>
      </c>
      <c r="M81" s="293"/>
      <c r="N81" s="105"/>
    </row>
    <row r="82" spans="1:14" ht="16.5" customHeight="1" x14ac:dyDescent="0.25">
      <c r="A82" s="101">
        <v>43446</v>
      </c>
      <c r="B82" s="289">
        <v>0.33333333333333331</v>
      </c>
      <c r="C82" s="289">
        <v>0.58333333333333337</v>
      </c>
      <c r="D82" s="102">
        <f t="shared" si="8"/>
        <v>6</v>
      </c>
      <c r="E82" s="290">
        <v>0</v>
      </c>
      <c r="F82" s="290">
        <v>30</v>
      </c>
      <c r="G82" s="290">
        <v>0</v>
      </c>
      <c r="H82" s="290">
        <v>12</v>
      </c>
      <c r="I82" s="221">
        <f t="shared" si="9"/>
        <v>318</v>
      </c>
      <c r="J82" s="292"/>
      <c r="K82" s="103">
        <f t="shared" si="10"/>
        <v>1</v>
      </c>
      <c r="L82" s="104">
        <f t="shared" si="11"/>
        <v>5.3</v>
      </c>
      <c r="M82" s="293"/>
      <c r="N82" s="105"/>
    </row>
    <row r="83" spans="1:14" ht="16.5" customHeight="1" x14ac:dyDescent="0.25">
      <c r="A83" s="101">
        <v>43447</v>
      </c>
      <c r="B83" s="289">
        <v>0.33333333333333331</v>
      </c>
      <c r="C83" s="289">
        <v>0.58333333333333337</v>
      </c>
      <c r="D83" s="102">
        <f t="shared" si="8"/>
        <v>6</v>
      </c>
      <c r="E83" s="290">
        <v>0</v>
      </c>
      <c r="F83" s="290">
        <v>30</v>
      </c>
      <c r="G83" s="290">
        <v>0</v>
      </c>
      <c r="H83" s="290">
        <v>12</v>
      </c>
      <c r="I83" s="221">
        <f t="shared" si="9"/>
        <v>318</v>
      </c>
      <c r="J83" s="292"/>
      <c r="K83" s="103">
        <f t="shared" si="10"/>
        <v>1</v>
      </c>
      <c r="L83" s="104">
        <f t="shared" si="11"/>
        <v>5.3</v>
      </c>
      <c r="M83" s="293"/>
      <c r="N83" s="105"/>
    </row>
    <row r="84" spans="1:14" ht="16.5" customHeight="1" thickBot="1" x14ac:dyDescent="0.3">
      <c r="A84" s="106">
        <v>43448</v>
      </c>
      <c r="B84" s="294">
        <v>0.33333333333333331</v>
      </c>
      <c r="C84" s="294">
        <v>0.58333333333333337</v>
      </c>
      <c r="D84" s="107">
        <f t="shared" si="8"/>
        <v>6</v>
      </c>
      <c r="E84" s="295">
        <v>0</v>
      </c>
      <c r="F84" s="295">
        <v>30</v>
      </c>
      <c r="G84" s="295">
        <v>0</v>
      </c>
      <c r="H84" s="295">
        <v>12</v>
      </c>
      <c r="I84" s="324">
        <f t="shared" si="9"/>
        <v>318</v>
      </c>
      <c r="J84" s="297"/>
      <c r="K84" s="108">
        <f t="shared" si="10"/>
        <v>1</v>
      </c>
      <c r="L84" s="109">
        <f t="shared" si="11"/>
        <v>5.3</v>
      </c>
      <c r="M84" s="298"/>
      <c r="N84" s="110"/>
    </row>
    <row r="85" spans="1:14" ht="15" x14ac:dyDescent="0.25">
      <c r="A85" s="111">
        <v>43451</v>
      </c>
      <c r="B85" s="307">
        <v>0.33333333333333331</v>
      </c>
      <c r="C85" s="307">
        <v>0.58333333333333337</v>
      </c>
      <c r="D85" s="97">
        <f t="shared" si="8"/>
        <v>6</v>
      </c>
      <c r="E85" s="310">
        <v>0</v>
      </c>
      <c r="F85" s="310">
        <v>30</v>
      </c>
      <c r="G85" s="310">
        <v>0</v>
      </c>
      <c r="H85" s="310">
        <v>12</v>
      </c>
      <c r="I85" s="323">
        <f t="shared" si="9"/>
        <v>318</v>
      </c>
      <c r="J85" s="312" t="s">
        <v>53</v>
      </c>
      <c r="K85" s="112">
        <f t="shared" si="10"/>
        <v>1</v>
      </c>
      <c r="L85" s="113">
        <f t="shared" si="11"/>
        <v>5.3</v>
      </c>
      <c r="M85" s="313"/>
      <c r="N85" s="114"/>
    </row>
    <row r="86" spans="1:14" ht="16.5" customHeight="1" x14ac:dyDescent="0.25">
      <c r="A86" s="101">
        <v>43452</v>
      </c>
      <c r="B86" s="289">
        <v>0.33333333333333331</v>
      </c>
      <c r="C86" s="289">
        <v>0.58333333333333337</v>
      </c>
      <c r="D86" s="102">
        <f t="shared" si="8"/>
        <v>6</v>
      </c>
      <c r="E86" s="290">
        <v>0</v>
      </c>
      <c r="F86" s="290">
        <v>30</v>
      </c>
      <c r="G86" s="290">
        <v>0</v>
      </c>
      <c r="H86" s="290">
        <v>12</v>
      </c>
      <c r="I86" s="221">
        <f t="shared" si="9"/>
        <v>318</v>
      </c>
      <c r="J86" s="292"/>
      <c r="K86" s="103">
        <f t="shared" si="10"/>
        <v>1</v>
      </c>
      <c r="L86" s="104">
        <f t="shared" si="11"/>
        <v>5.3</v>
      </c>
      <c r="M86" s="293"/>
      <c r="N86" s="105"/>
    </row>
    <row r="87" spans="1:14" ht="16.5" customHeight="1" x14ac:dyDescent="0.25">
      <c r="A87" s="101">
        <v>43453</v>
      </c>
      <c r="B87" s="289">
        <v>0.33333333333333331</v>
      </c>
      <c r="C87" s="289">
        <v>0.58333333333333337</v>
      </c>
      <c r="D87" s="102">
        <f t="shared" si="8"/>
        <v>6</v>
      </c>
      <c r="E87" s="290">
        <v>0</v>
      </c>
      <c r="F87" s="290">
        <v>30</v>
      </c>
      <c r="G87" s="290">
        <v>0</v>
      </c>
      <c r="H87" s="290">
        <v>12</v>
      </c>
      <c r="I87" s="221">
        <f t="shared" si="9"/>
        <v>318</v>
      </c>
      <c r="J87" s="292"/>
      <c r="K87" s="103">
        <f t="shared" si="10"/>
        <v>1</v>
      </c>
      <c r="L87" s="104">
        <f t="shared" si="11"/>
        <v>5.3</v>
      </c>
      <c r="M87" s="293"/>
      <c r="N87" s="105"/>
    </row>
    <row r="88" spans="1:14" ht="16.5" customHeight="1" x14ac:dyDescent="0.25">
      <c r="A88" s="101">
        <v>43454</v>
      </c>
      <c r="B88" s="289">
        <v>0.33333333333333331</v>
      </c>
      <c r="C88" s="289">
        <v>0.58333333333333337</v>
      </c>
      <c r="D88" s="102">
        <f t="shared" si="8"/>
        <v>6</v>
      </c>
      <c r="E88" s="290">
        <v>0</v>
      </c>
      <c r="F88" s="290">
        <v>30</v>
      </c>
      <c r="G88" s="290">
        <v>0</v>
      </c>
      <c r="H88" s="290">
        <v>12</v>
      </c>
      <c r="I88" s="221">
        <f t="shared" si="9"/>
        <v>318</v>
      </c>
      <c r="J88" s="292"/>
      <c r="K88" s="103">
        <f t="shared" si="10"/>
        <v>1</v>
      </c>
      <c r="L88" s="104">
        <f t="shared" si="11"/>
        <v>5.3</v>
      </c>
      <c r="M88" s="293"/>
      <c r="N88" s="105"/>
    </row>
    <row r="89" spans="1:14" ht="16.5" customHeight="1" thickBot="1" x14ac:dyDescent="0.3">
      <c r="A89" s="106">
        <v>43455</v>
      </c>
      <c r="B89" s="294">
        <v>0.33333333333333331</v>
      </c>
      <c r="C89" s="294">
        <v>0.58333333333333337</v>
      </c>
      <c r="D89" s="107">
        <f t="shared" si="8"/>
        <v>6</v>
      </c>
      <c r="E89" s="295">
        <v>0</v>
      </c>
      <c r="F89" s="295">
        <v>30</v>
      </c>
      <c r="G89" s="295">
        <v>0</v>
      </c>
      <c r="H89" s="295">
        <v>12</v>
      </c>
      <c r="I89" s="324">
        <f t="shared" si="9"/>
        <v>318</v>
      </c>
      <c r="J89" s="297"/>
      <c r="K89" s="108">
        <f t="shared" si="10"/>
        <v>1</v>
      </c>
      <c r="L89" s="109">
        <f t="shared" si="11"/>
        <v>5.3</v>
      </c>
      <c r="M89" s="298"/>
      <c r="N89" s="110"/>
    </row>
    <row r="90" spans="1:14" ht="16.5" customHeight="1" x14ac:dyDescent="0.25">
      <c r="A90" s="325">
        <v>43458</v>
      </c>
      <c r="B90" s="250" t="s">
        <v>10</v>
      </c>
      <c r="C90" s="251"/>
      <c r="D90" s="252"/>
      <c r="E90" s="253"/>
      <c r="F90" s="253"/>
      <c r="G90" s="253"/>
      <c r="H90" s="253"/>
      <c r="I90" s="254"/>
      <c r="J90" s="326" t="s">
        <v>43</v>
      </c>
      <c r="K90" s="112">
        <f t="shared" si="10"/>
        <v>0</v>
      </c>
      <c r="L90" s="113">
        <f t="shared" si="11"/>
        <v>0</v>
      </c>
      <c r="M90" s="327"/>
      <c r="N90" s="255"/>
    </row>
    <row r="91" spans="1:14" s="205" customFormat="1" ht="16.5" customHeight="1" x14ac:dyDescent="0.25">
      <c r="A91" s="256">
        <v>43459</v>
      </c>
      <c r="B91" s="115" t="s">
        <v>10</v>
      </c>
      <c r="C91" s="116"/>
      <c r="D91" s="117"/>
      <c r="E91" s="226"/>
      <c r="F91" s="226"/>
      <c r="G91" s="226"/>
      <c r="H91" s="226"/>
      <c r="I91" s="231"/>
      <c r="J91" s="213" t="s">
        <v>62</v>
      </c>
      <c r="K91" s="103">
        <f t="shared" si="10"/>
        <v>0</v>
      </c>
      <c r="L91" s="104">
        <f t="shared" si="11"/>
        <v>0</v>
      </c>
      <c r="M91" s="218"/>
      <c r="N91" s="257"/>
    </row>
    <row r="92" spans="1:14" ht="16.5" customHeight="1" x14ac:dyDescent="0.25">
      <c r="A92" s="256">
        <v>43460</v>
      </c>
      <c r="B92" s="115" t="s">
        <v>10</v>
      </c>
      <c r="C92" s="116"/>
      <c r="D92" s="117"/>
      <c r="E92" s="226"/>
      <c r="F92" s="226"/>
      <c r="G92" s="226"/>
      <c r="H92" s="226"/>
      <c r="I92" s="231"/>
      <c r="J92" s="213" t="s">
        <v>43</v>
      </c>
      <c r="K92" s="103">
        <f t="shared" si="10"/>
        <v>0</v>
      </c>
      <c r="L92" s="104">
        <f t="shared" si="11"/>
        <v>0</v>
      </c>
      <c r="M92" s="316"/>
      <c r="N92" s="257"/>
    </row>
    <row r="93" spans="1:14" ht="16.5" customHeight="1" x14ac:dyDescent="0.25">
      <c r="A93" s="256">
        <v>43461</v>
      </c>
      <c r="B93" s="115" t="s">
        <v>10</v>
      </c>
      <c r="C93" s="116"/>
      <c r="D93" s="117"/>
      <c r="E93" s="226"/>
      <c r="F93" s="226"/>
      <c r="G93" s="226"/>
      <c r="H93" s="226"/>
      <c r="I93" s="231"/>
      <c r="J93" s="213" t="s">
        <v>43</v>
      </c>
      <c r="K93" s="103">
        <f t="shared" si="10"/>
        <v>0</v>
      </c>
      <c r="L93" s="104">
        <f t="shared" si="11"/>
        <v>0</v>
      </c>
      <c r="M93" s="316"/>
      <c r="N93" s="257"/>
    </row>
    <row r="94" spans="1:14" ht="16.5" customHeight="1" thickBot="1" x14ac:dyDescent="0.3">
      <c r="A94" s="328">
        <v>43462</v>
      </c>
      <c r="B94" s="258" t="s">
        <v>10</v>
      </c>
      <c r="C94" s="259"/>
      <c r="D94" s="260"/>
      <c r="E94" s="261"/>
      <c r="F94" s="261"/>
      <c r="G94" s="261"/>
      <c r="H94" s="261"/>
      <c r="I94" s="262"/>
      <c r="J94" s="265" t="s">
        <v>43</v>
      </c>
      <c r="K94" s="108">
        <f t="shared" si="10"/>
        <v>0</v>
      </c>
      <c r="L94" s="109">
        <f t="shared" si="11"/>
        <v>0</v>
      </c>
      <c r="M94" s="329"/>
      <c r="N94" s="263"/>
    </row>
    <row r="95" spans="1:14" ht="16.5" customHeight="1" x14ac:dyDescent="0.25">
      <c r="A95" s="96">
        <v>43465</v>
      </c>
      <c r="B95" s="245" t="s">
        <v>10</v>
      </c>
      <c r="C95" s="246"/>
      <c r="D95" s="247"/>
      <c r="E95" s="248"/>
      <c r="F95" s="248"/>
      <c r="G95" s="248"/>
      <c r="H95" s="248"/>
      <c r="I95" s="249"/>
      <c r="J95" s="264" t="s">
        <v>43</v>
      </c>
      <c r="K95" s="98">
        <f t="shared" si="10"/>
        <v>0</v>
      </c>
      <c r="L95" s="99">
        <f t="shared" si="11"/>
        <v>0</v>
      </c>
      <c r="M95" s="330"/>
      <c r="N95" s="100"/>
    </row>
    <row r="96" spans="1:14" s="205" customFormat="1" ht="16.5" customHeight="1" x14ac:dyDescent="0.25">
      <c r="A96" s="118">
        <v>43466</v>
      </c>
      <c r="B96" s="119" t="s">
        <v>10</v>
      </c>
      <c r="C96" s="120"/>
      <c r="D96" s="121"/>
      <c r="E96" s="227"/>
      <c r="F96" s="227"/>
      <c r="G96" s="227"/>
      <c r="H96" s="227"/>
      <c r="I96" s="232"/>
      <c r="J96" s="214" t="s">
        <v>68</v>
      </c>
      <c r="K96" s="122">
        <f t="shared" si="10"/>
        <v>0</v>
      </c>
      <c r="L96" s="123">
        <f t="shared" si="11"/>
        <v>0</v>
      </c>
      <c r="M96" s="219"/>
      <c r="N96" s="124"/>
    </row>
    <row r="97" spans="1:14" ht="16.5" customHeight="1" x14ac:dyDescent="0.25">
      <c r="A97" s="118">
        <v>43467</v>
      </c>
      <c r="B97" s="119" t="s">
        <v>10</v>
      </c>
      <c r="C97" s="120"/>
      <c r="D97" s="121"/>
      <c r="E97" s="227"/>
      <c r="F97" s="227"/>
      <c r="G97" s="227"/>
      <c r="H97" s="227"/>
      <c r="I97" s="232"/>
      <c r="J97" s="214" t="s">
        <v>43</v>
      </c>
      <c r="K97" s="122">
        <f t="shared" si="10"/>
        <v>0</v>
      </c>
      <c r="L97" s="123">
        <f t="shared" si="11"/>
        <v>0</v>
      </c>
      <c r="M97" s="316"/>
      <c r="N97" s="124"/>
    </row>
    <row r="98" spans="1:14" ht="16.5" customHeight="1" x14ac:dyDescent="0.25">
      <c r="A98" s="118">
        <v>43468</v>
      </c>
      <c r="B98" s="289">
        <v>0.33333333333333331</v>
      </c>
      <c r="C98" s="289">
        <v>0.58333333333333337</v>
      </c>
      <c r="D98" s="125">
        <f t="shared" ref="D98:D129" si="12">MAX((INT((C98-B98)*1440)/60),0)</f>
        <v>6</v>
      </c>
      <c r="E98" s="290">
        <v>0</v>
      </c>
      <c r="F98" s="290">
        <v>30</v>
      </c>
      <c r="G98" s="290">
        <v>0</v>
      </c>
      <c r="H98" s="290">
        <v>12</v>
      </c>
      <c r="I98" s="331">
        <f t="shared" ref="I98:I161" si="13">MAX((D98*60)-H98-F98-E98-G98,0)</f>
        <v>318</v>
      </c>
      <c r="J98" s="292"/>
      <c r="K98" s="122">
        <f t="shared" si="10"/>
        <v>1</v>
      </c>
      <c r="L98" s="123">
        <f t="shared" si="11"/>
        <v>5.3</v>
      </c>
      <c r="M98" s="293"/>
      <c r="N98" s="124"/>
    </row>
    <row r="99" spans="1:14" ht="16.5" customHeight="1" thickBot="1" x14ac:dyDescent="0.3">
      <c r="A99" s="126">
        <v>43469</v>
      </c>
      <c r="B99" s="294">
        <v>0.33333333333333331</v>
      </c>
      <c r="C99" s="294">
        <v>0.58333333333333337</v>
      </c>
      <c r="D99" s="127">
        <f t="shared" si="12"/>
        <v>6</v>
      </c>
      <c r="E99" s="295">
        <v>0</v>
      </c>
      <c r="F99" s="295">
        <v>30</v>
      </c>
      <c r="G99" s="295">
        <v>0</v>
      </c>
      <c r="H99" s="295">
        <v>12</v>
      </c>
      <c r="I99" s="332">
        <f t="shared" si="13"/>
        <v>318</v>
      </c>
      <c r="J99" s="297"/>
      <c r="K99" s="128">
        <f t="shared" si="10"/>
        <v>1</v>
      </c>
      <c r="L99" s="129">
        <f t="shared" si="11"/>
        <v>5.3</v>
      </c>
      <c r="M99" s="298"/>
      <c r="N99" s="130"/>
    </row>
    <row r="100" spans="1:14" ht="16.5" customHeight="1" x14ac:dyDescent="0.25">
      <c r="A100" s="131">
        <v>43472</v>
      </c>
      <c r="B100" s="289">
        <v>0.33333333333333331</v>
      </c>
      <c r="C100" s="289">
        <v>0.58333333333333337</v>
      </c>
      <c r="D100" s="135">
        <f t="shared" si="12"/>
        <v>6</v>
      </c>
      <c r="E100" s="290">
        <v>0</v>
      </c>
      <c r="F100" s="290">
        <v>30</v>
      </c>
      <c r="G100" s="290">
        <v>0</v>
      </c>
      <c r="H100" s="290">
        <v>12</v>
      </c>
      <c r="I100" s="333">
        <f t="shared" si="13"/>
        <v>318</v>
      </c>
      <c r="J100" s="292"/>
      <c r="K100" s="132">
        <f t="shared" si="10"/>
        <v>1</v>
      </c>
      <c r="L100" s="133">
        <f t="shared" si="11"/>
        <v>5.3</v>
      </c>
      <c r="M100" s="293"/>
      <c r="N100" s="134"/>
    </row>
    <row r="101" spans="1:14" ht="16.5" customHeight="1" x14ac:dyDescent="0.25">
      <c r="A101" s="118">
        <v>43473</v>
      </c>
      <c r="B101" s="289">
        <v>0.33333333333333331</v>
      </c>
      <c r="C101" s="289">
        <v>0.58333333333333337</v>
      </c>
      <c r="D101" s="135">
        <f t="shared" si="12"/>
        <v>6</v>
      </c>
      <c r="E101" s="290">
        <v>0</v>
      </c>
      <c r="F101" s="290">
        <v>30</v>
      </c>
      <c r="G101" s="290">
        <v>0</v>
      </c>
      <c r="H101" s="290">
        <v>12</v>
      </c>
      <c r="I101" s="333">
        <f t="shared" si="13"/>
        <v>318</v>
      </c>
      <c r="J101" s="292"/>
      <c r="K101" s="122">
        <f t="shared" si="10"/>
        <v>1</v>
      </c>
      <c r="L101" s="123">
        <f t="shared" si="11"/>
        <v>5.3</v>
      </c>
      <c r="M101" s="293"/>
      <c r="N101" s="124"/>
    </row>
    <row r="102" spans="1:14" ht="16.5" customHeight="1" x14ac:dyDescent="0.25">
      <c r="A102" s="118">
        <v>43474</v>
      </c>
      <c r="B102" s="289">
        <v>0.33333333333333331</v>
      </c>
      <c r="C102" s="289">
        <v>0.58333333333333337</v>
      </c>
      <c r="D102" s="135">
        <f t="shared" si="12"/>
        <v>6</v>
      </c>
      <c r="E102" s="290">
        <v>0</v>
      </c>
      <c r="F102" s="290">
        <v>30</v>
      </c>
      <c r="G102" s="290">
        <v>0</v>
      </c>
      <c r="H102" s="290">
        <v>12</v>
      </c>
      <c r="I102" s="333">
        <f t="shared" si="13"/>
        <v>318</v>
      </c>
      <c r="J102" s="292"/>
      <c r="K102" s="122">
        <f t="shared" si="10"/>
        <v>1</v>
      </c>
      <c r="L102" s="123">
        <f t="shared" si="11"/>
        <v>5.3</v>
      </c>
      <c r="M102" s="293"/>
      <c r="N102" s="124"/>
    </row>
    <row r="103" spans="1:14" ht="16.5" customHeight="1" x14ac:dyDescent="0.25">
      <c r="A103" s="118">
        <v>43475</v>
      </c>
      <c r="B103" s="289">
        <v>0.33333333333333331</v>
      </c>
      <c r="C103" s="289">
        <v>0.58333333333333337</v>
      </c>
      <c r="D103" s="125">
        <f t="shared" si="12"/>
        <v>6</v>
      </c>
      <c r="E103" s="290">
        <v>0</v>
      </c>
      <c r="F103" s="290">
        <v>30</v>
      </c>
      <c r="G103" s="290">
        <v>0</v>
      </c>
      <c r="H103" s="290">
        <v>12</v>
      </c>
      <c r="I103" s="331">
        <f t="shared" si="13"/>
        <v>318</v>
      </c>
      <c r="J103" s="292"/>
      <c r="K103" s="122">
        <f t="shared" si="10"/>
        <v>1</v>
      </c>
      <c r="L103" s="123">
        <f t="shared" si="11"/>
        <v>5.3</v>
      </c>
      <c r="M103" s="293"/>
      <c r="N103" s="124"/>
    </row>
    <row r="104" spans="1:14" ht="16.5" customHeight="1" thickBot="1" x14ac:dyDescent="0.3">
      <c r="A104" s="126">
        <v>43476</v>
      </c>
      <c r="B104" s="294">
        <v>0.33333333333333331</v>
      </c>
      <c r="C104" s="294">
        <v>0.58333333333333337</v>
      </c>
      <c r="D104" s="127">
        <f t="shared" si="12"/>
        <v>6</v>
      </c>
      <c r="E104" s="295">
        <v>0</v>
      </c>
      <c r="F104" s="295">
        <v>30</v>
      </c>
      <c r="G104" s="295">
        <v>0</v>
      </c>
      <c r="H104" s="295">
        <v>12</v>
      </c>
      <c r="I104" s="332">
        <f t="shared" si="13"/>
        <v>318</v>
      </c>
      <c r="J104" s="297"/>
      <c r="K104" s="128">
        <f t="shared" si="10"/>
        <v>1</v>
      </c>
      <c r="L104" s="129">
        <f t="shared" si="11"/>
        <v>5.3</v>
      </c>
      <c r="M104" s="298"/>
      <c r="N104" s="130"/>
    </row>
    <row r="105" spans="1:14" ht="16.5" customHeight="1" x14ac:dyDescent="0.25">
      <c r="A105" s="131">
        <v>43479</v>
      </c>
      <c r="B105" s="289">
        <v>0.33333333333333331</v>
      </c>
      <c r="C105" s="289">
        <v>0.58333333333333337</v>
      </c>
      <c r="D105" s="135">
        <f t="shared" si="12"/>
        <v>6</v>
      </c>
      <c r="E105" s="290">
        <v>0</v>
      </c>
      <c r="F105" s="290">
        <v>30</v>
      </c>
      <c r="G105" s="290">
        <v>0</v>
      </c>
      <c r="H105" s="290">
        <v>12</v>
      </c>
      <c r="I105" s="333">
        <f t="shared" si="13"/>
        <v>318</v>
      </c>
      <c r="J105" s="292"/>
      <c r="K105" s="132">
        <f t="shared" si="10"/>
        <v>1</v>
      </c>
      <c r="L105" s="133">
        <f t="shared" si="11"/>
        <v>5.3</v>
      </c>
      <c r="M105" s="293"/>
      <c r="N105" s="134"/>
    </row>
    <row r="106" spans="1:14" ht="16.5" customHeight="1" x14ac:dyDescent="0.25">
      <c r="A106" s="118">
        <v>43480</v>
      </c>
      <c r="B106" s="289">
        <v>0.33333333333333331</v>
      </c>
      <c r="C106" s="289">
        <v>0.58333333333333337</v>
      </c>
      <c r="D106" s="135">
        <f t="shared" si="12"/>
        <v>6</v>
      </c>
      <c r="E106" s="290">
        <v>0</v>
      </c>
      <c r="F106" s="290">
        <v>30</v>
      </c>
      <c r="G106" s="290">
        <v>0</v>
      </c>
      <c r="H106" s="290">
        <v>12</v>
      </c>
      <c r="I106" s="333">
        <f t="shared" si="13"/>
        <v>318</v>
      </c>
      <c r="J106" s="292"/>
      <c r="K106" s="122">
        <f t="shared" si="10"/>
        <v>1</v>
      </c>
      <c r="L106" s="123">
        <f t="shared" si="11"/>
        <v>5.3</v>
      </c>
      <c r="M106" s="293"/>
      <c r="N106" s="124"/>
    </row>
    <row r="107" spans="1:14" ht="16.5" customHeight="1" x14ac:dyDescent="0.25">
      <c r="A107" s="118">
        <v>43481</v>
      </c>
      <c r="B107" s="289">
        <v>0.33333333333333331</v>
      </c>
      <c r="C107" s="289">
        <v>0.58333333333333337</v>
      </c>
      <c r="D107" s="135">
        <f t="shared" si="12"/>
        <v>6</v>
      </c>
      <c r="E107" s="290">
        <v>0</v>
      </c>
      <c r="F107" s="290">
        <v>30</v>
      </c>
      <c r="G107" s="290">
        <v>0</v>
      </c>
      <c r="H107" s="290">
        <v>12</v>
      </c>
      <c r="I107" s="333">
        <f t="shared" si="13"/>
        <v>318</v>
      </c>
      <c r="J107" s="292"/>
      <c r="K107" s="122">
        <f t="shared" si="10"/>
        <v>1</v>
      </c>
      <c r="L107" s="123">
        <f t="shared" si="11"/>
        <v>5.3</v>
      </c>
      <c r="M107" s="293"/>
      <c r="N107" s="124"/>
    </row>
    <row r="108" spans="1:14" ht="16.5" customHeight="1" x14ac:dyDescent="0.25">
      <c r="A108" s="118">
        <v>43482</v>
      </c>
      <c r="B108" s="289">
        <v>0.33333333333333331</v>
      </c>
      <c r="C108" s="289">
        <v>0.58333333333333337</v>
      </c>
      <c r="D108" s="125">
        <f t="shared" si="12"/>
        <v>6</v>
      </c>
      <c r="E108" s="290">
        <v>0</v>
      </c>
      <c r="F108" s="290">
        <v>30</v>
      </c>
      <c r="G108" s="290">
        <v>0</v>
      </c>
      <c r="H108" s="290">
        <v>12</v>
      </c>
      <c r="I108" s="331">
        <f t="shared" si="13"/>
        <v>318</v>
      </c>
      <c r="J108" s="292"/>
      <c r="K108" s="122">
        <f t="shared" si="10"/>
        <v>1</v>
      </c>
      <c r="L108" s="123">
        <f t="shared" si="11"/>
        <v>5.3</v>
      </c>
      <c r="M108" s="293"/>
      <c r="N108" s="124"/>
    </row>
    <row r="109" spans="1:14" ht="16.5" customHeight="1" thickBot="1" x14ac:dyDescent="0.3">
      <c r="A109" s="126">
        <v>43483</v>
      </c>
      <c r="B109" s="294">
        <v>0.33333333333333331</v>
      </c>
      <c r="C109" s="294">
        <v>0.58333333333333337</v>
      </c>
      <c r="D109" s="127">
        <f t="shared" si="12"/>
        <v>6</v>
      </c>
      <c r="E109" s="295">
        <v>0</v>
      </c>
      <c r="F109" s="295">
        <v>30</v>
      </c>
      <c r="G109" s="295">
        <v>0</v>
      </c>
      <c r="H109" s="295">
        <v>12</v>
      </c>
      <c r="I109" s="332">
        <f t="shared" si="13"/>
        <v>318</v>
      </c>
      <c r="J109" s="297"/>
      <c r="K109" s="128">
        <f t="shared" si="10"/>
        <v>1</v>
      </c>
      <c r="L109" s="129">
        <f t="shared" si="11"/>
        <v>5.3</v>
      </c>
      <c r="M109" s="298"/>
      <c r="N109" s="130"/>
    </row>
    <row r="110" spans="1:14" s="205" customFormat="1" ht="16.5" customHeight="1" x14ac:dyDescent="0.25">
      <c r="A110" s="131">
        <v>43486</v>
      </c>
      <c r="B110" s="119" t="s">
        <v>10</v>
      </c>
      <c r="C110" s="120"/>
      <c r="D110" s="121"/>
      <c r="E110" s="227"/>
      <c r="F110" s="227"/>
      <c r="G110" s="227"/>
      <c r="H110" s="227"/>
      <c r="I110" s="232"/>
      <c r="J110" s="214" t="s">
        <v>69</v>
      </c>
      <c r="K110" s="132">
        <f t="shared" si="10"/>
        <v>0</v>
      </c>
      <c r="L110" s="133">
        <f t="shared" si="11"/>
        <v>0</v>
      </c>
      <c r="M110" s="219"/>
      <c r="N110" s="134"/>
    </row>
    <row r="111" spans="1:14" ht="16.5" customHeight="1" x14ac:dyDescent="0.25">
      <c r="A111" s="118">
        <v>43487</v>
      </c>
      <c r="B111" s="289">
        <v>0.33333333333333331</v>
      </c>
      <c r="C111" s="289">
        <v>0.58333333333333337</v>
      </c>
      <c r="D111" s="135">
        <f t="shared" si="12"/>
        <v>6</v>
      </c>
      <c r="E111" s="290">
        <v>0</v>
      </c>
      <c r="F111" s="290">
        <v>0</v>
      </c>
      <c r="G111" s="290">
        <v>0</v>
      </c>
      <c r="H111" s="290">
        <v>0</v>
      </c>
      <c r="I111" s="333">
        <f t="shared" si="13"/>
        <v>360</v>
      </c>
      <c r="J111" s="292" t="s">
        <v>8</v>
      </c>
      <c r="K111" s="122">
        <f t="shared" si="10"/>
        <v>1</v>
      </c>
      <c r="L111" s="123">
        <f t="shared" si="11"/>
        <v>6</v>
      </c>
      <c r="M111" s="293"/>
      <c r="N111" s="134" t="s">
        <v>27</v>
      </c>
    </row>
    <row r="112" spans="1:14" ht="16.5" customHeight="1" x14ac:dyDescent="0.25">
      <c r="A112" s="118">
        <v>43488</v>
      </c>
      <c r="B112" s="289">
        <v>0.33333333333333331</v>
      </c>
      <c r="C112" s="289">
        <v>0.58333333333333337</v>
      </c>
      <c r="D112" s="135">
        <f t="shared" si="12"/>
        <v>6</v>
      </c>
      <c r="E112" s="290">
        <v>0</v>
      </c>
      <c r="F112" s="290">
        <v>0</v>
      </c>
      <c r="G112" s="290">
        <v>0</v>
      </c>
      <c r="H112" s="290">
        <v>0</v>
      </c>
      <c r="I112" s="333">
        <f t="shared" si="13"/>
        <v>360</v>
      </c>
      <c r="J112" s="292" t="s">
        <v>8</v>
      </c>
      <c r="K112" s="122">
        <f t="shared" si="10"/>
        <v>1</v>
      </c>
      <c r="L112" s="123">
        <f t="shared" si="11"/>
        <v>6</v>
      </c>
      <c r="M112" s="293"/>
      <c r="N112" s="134" t="s">
        <v>27</v>
      </c>
    </row>
    <row r="113" spans="1:14" ht="16.5" customHeight="1" x14ac:dyDescent="0.25">
      <c r="A113" s="118">
        <v>43489</v>
      </c>
      <c r="B113" s="289">
        <v>0.33333333333333331</v>
      </c>
      <c r="C113" s="289">
        <v>0.58333333333333337</v>
      </c>
      <c r="D113" s="125">
        <f t="shared" si="12"/>
        <v>6</v>
      </c>
      <c r="E113" s="290">
        <v>0</v>
      </c>
      <c r="F113" s="290">
        <v>0</v>
      </c>
      <c r="G113" s="290">
        <v>0</v>
      </c>
      <c r="H113" s="290">
        <v>0</v>
      </c>
      <c r="I113" s="331">
        <f t="shared" si="13"/>
        <v>360</v>
      </c>
      <c r="J113" s="292" t="s">
        <v>8</v>
      </c>
      <c r="K113" s="122">
        <f t="shared" si="10"/>
        <v>1</v>
      </c>
      <c r="L113" s="123">
        <f t="shared" si="11"/>
        <v>6</v>
      </c>
      <c r="M113" s="293"/>
      <c r="N113" s="134" t="s">
        <v>27</v>
      </c>
    </row>
    <row r="114" spans="1:14" ht="16.5" customHeight="1" thickBot="1" x14ac:dyDescent="0.3">
      <c r="A114" s="126">
        <v>43490</v>
      </c>
      <c r="B114" s="294">
        <v>0.33333333333333331</v>
      </c>
      <c r="C114" s="294">
        <v>0.58333333333333337</v>
      </c>
      <c r="D114" s="127">
        <f t="shared" si="12"/>
        <v>6</v>
      </c>
      <c r="E114" s="295">
        <v>0</v>
      </c>
      <c r="F114" s="295">
        <v>0</v>
      </c>
      <c r="G114" s="295">
        <v>0</v>
      </c>
      <c r="H114" s="295">
        <v>0</v>
      </c>
      <c r="I114" s="332">
        <f t="shared" si="13"/>
        <v>360</v>
      </c>
      <c r="J114" s="297" t="s">
        <v>19</v>
      </c>
      <c r="K114" s="128">
        <f t="shared" si="10"/>
        <v>1</v>
      </c>
      <c r="L114" s="129">
        <f t="shared" si="11"/>
        <v>6</v>
      </c>
      <c r="M114" s="298"/>
      <c r="N114" s="124" t="s">
        <v>13</v>
      </c>
    </row>
    <row r="115" spans="1:14" ht="16.5" customHeight="1" x14ac:dyDescent="0.25">
      <c r="A115" s="136">
        <v>43493</v>
      </c>
      <c r="B115" s="289">
        <v>0.33333333333333331</v>
      </c>
      <c r="C115" s="289">
        <v>0.58333333333333337</v>
      </c>
      <c r="D115" s="135">
        <f t="shared" si="12"/>
        <v>6</v>
      </c>
      <c r="E115" s="290">
        <v>0</v>
      </c>
      <c r="F115" s="290">
        <v>30</v>
      </c>
      <c r="G115" s="290">
        <v>0</v>
      </c>
      <c r="H115" s="290">
        <v>12</v>
      </c>
      <c r="I115" s="333">
        <f t="shared" si="13"/>
        <v>318</v>
      </c>
      <c r="J115" s="292"/>
      <c r="K115" s="137">
        <f t="shared" si="10"/>
        <v>1</v>
      </c>
      <c r="L115" s="138">
        <f t="shared" si="11"/>
        <v>5.3</v>
      </c>
      <c r="M115" s="293"/>
      <c r="N115" s="139"/>
    </row>
    <row r="116" spans="1:14" ht="16.5" customHeight="1" x14ac:dyDescent="0.25">
      <c r="A116" s="131">
        <v>43494</v>
      </c>
      <c r="B116" s="289">
        <v>0.33333333333333331</v>
      </c>
      <c r="C116" s="289">
        <v>0.58333333333333337</v>
      </c>
      <c r="D116" s="135">
        <f t="shared" si="12"/>
        <v>6</v>
      </c>
      <c r="E116" s="290">
        <v>0</v>
      </c>
      <c r="F116" s="290">
        <v>30</v>
      </c>
      <c r="G116" s="290">
        <v>0</v>
      </c>
      <c r="H116" s="290">
        <v>12</v>
      </c>
      <c r="I116" s="333">
        <f t="shared" si="13"/>
        <v>318</v>
      </c>
      <c r="J116" s="292"/>
      <c r="K116" s="132">
        <f t="shared" si="10"/>
        <v>1</v>
      </c>
      <c r="L116" s="133">
        <f t="shared" si="11"/>
        <v>5.3</v>
      </c>
      <c r="M116" s="293"/>
      <c r="N116" s="134"/>
    </row>
    <row r="117" spans="1:14" ht="16.5" customHeight="1" x14ac:dyDescent="0.25">
      <c r="A117" s="131">
        <v>43495</v>
      </c>
      <c r="B117" s="289">
        <v>0.33333333333333331</v>
      </c>
      <c r="C117" s="289">
        <v>0.58333333333333337</v>
      </c>
      <c r="D117" s="125">
        <f t="shared" si="12"/>
        <v>6</v>
      </c>
      <c r="E117" s="290">
        <v>0</v>
      </c>
      <c r="F117" s="290">
        <v>30</v>
      </c>
      <c r="G117" s="290">
        <v>0</v>
      </c>
      <c r="H117" s="290">
        <v>12</v>
      </c>
      <c r="I117" s="331">
        <f t="shared" si="13"/>
        <v>318</v>
      </c>
      <c r="J117" s="292"/>
      <c r="K117" s="132">
        <f t="shared" si="10"/>
        <v>1</v>
      </c>
      <c r="L117" s="133">
        <f t="shared" si="11"/>
        <v>5.3</v>
      </c>
      <c r="M117" s="293"/>
      <c r="N117" s="134"/>
    </row>
    <row r="118" spans="1:14" ht="16.5" customHeight="1" x14ac:dyDescent="0.25">
      <c r="A118" s="118">
        <v>43496</v>
      </c>
      <c r="B118" s="289">
        <v>0.33333333333333331</v>
      </c>
      <c r="C118" s="289">
        <v>0.58333333333333337</v>
      </c>
      <c r="D118" s="135">
        <f t="shared" si="12"/>
        <v>6</v>
      </c>
      <c r="E118" s="290">
        <v>0</v>
      </c>
      <c r="F118" s="290">
        <v>30</v>
      </c>
      <c r="G118" s="290">
        <v>0</v>
      </c>
      <c r="H118" s="290">
        <v>12</v>
      </c>
      <c r="I118" s="333">
        <f t="shared" si="13"/>
        <v>318</v>
      </c>
      <c r="J118" s="292"/>
      <c r="K118" s="122">
        <f t="shared" si="10"/>
        <v>1</v>
      </c>
      <c r="L118" s="123">
        <f t="shared" si="11"/>
        <v>5.3</v>
      </c>
      <c r="M118" s="293"/>
      <c r="N118" s="124"/>
    </row>
    <row r="119" spans="1:14" ht="16.5" customHeight="1" thickBot="1" x14ac:dyDescent="0.3">
      <c r="A119" s="140">
        <v>43497</v>
      </c>
      <c r="B119" s="294">
        <v>0.33333333333333331</v>
      </c>
      <c r="C119" s="294">
        <v>0.58333333333333337</v>
      </c>
      <c r="D119" s="141">
        <f t="shared" si="12"/>
        <v>6</v>
      </c>
      <c r="E119" s="295">
        <v>0</v>
      </c>
      <c r="F119" s="295">
        <v>30</v>
      </c>
      <c r="G119" s="295">
        <v>0</v>
      </c>
      <c r="H119" s="295">
        <v>12</v>
      </c>
      <c r="I119" s="334">
        <f t="shared" si="13"/>
        <v>318</v>
      </c>
      <c r="J119" s="297"/>
      <c r="K119" s="142">
        <f t="shared" si="10"/>
        <v>1</v>
      </c>
      <c r="L119" s="143">
        <f t="shared" si="11"/>
        <v>5.3</v>
      </c>
      <c r="M119" s="298"/>
      <c r="N119" s="144"/>
    </row>
    <row r="120" spans="1:14" ht="16.5" customHeight="1" x14ac:dyDescent="0.25">
      <c r="A120" s="145">
        <v>43500</v>
      </c>
      <c r="B120" s="289">
        <v>0.33333333333333331</v>
      </c>
      <c r="C120" s="289">
        <v>0.58333333333333337</v>
      </c>
      <c r="D120" s="146">
        <f t="shared" si="12"/>
        <v>6</v>
      </c>
      <c r="E120" s="290">
        <v>0</v>
      </c>
      <c r="F120" s="290">
        <v>30</v>
      </c>
      <c r="G120" s="290">
        <v>0</v>
      </c>
      <c r="H120" s="290">
        <v>12</v>
      </c>
      <c r="I120" s="335">
        <f t="shared" si="13"/>
        <v>318</v>
      </c>
      <c r="J120" s="292"/>
      <c r="K120" s="147">
        <f t="shared" si="10"/>
        <v>1</v>
      </c>
      <c r="L120" s="148">
        <f t="shared" si="11"/>
        <v>5.3</v>
      </c>
      <c r="M120" s="293"/>
      <c r="N120" s="149"/>
    </row>
    <row r="121" spans="1:14" ht="16.5" customHeight="1" x14ac:dyDescent="0.25">
      <c r="A121" s="145">
        <v>43501</v>
      </c>
      <c r="B121" s="289">
        <v>0.33333333333333331</v>
      </c>
      <c r="C121" s="289">
        <v>0.58333333333333337</v>
      </c>
      <c r="D121" s="146">
        <f t="shared" si="12"/>
        <v>6</v>
      </c>
      <c r="E121" s="290">
        <v>0</v>
      </c>
      <c r="F121" s="290">
        <v>30</v>
      </c>
      <c r="G121" s="290">
        <v>0</v>
      </c>
      <c r="H121" s="290">
        <v>12</v>
      </c>
      <c r="I121" s="335">
        <f t="shared" si="13"/>
        <v>318</v>
      </c>
      <c r="J121" s="292"/>
      <c r="K121" s="147">
        <f t="shared" si="10"/>
        <v>1</v>
      </c>
      <c r="L121" s="148">
        <f t="shared" si="11"/>
        <v>5.3</v>
      </c>
      <c r="M121" s="293"/>
      <c r="N121" s="149"/>
    </row>
    <row r="122" spans="1:14" ht="16.5" customHeight="1" x14ac:dyDescent="0.25">
      <c r="A122" s="145">
        <v>43502</v>
      </c>
      <c r="B122" s="289">
        <v>0.33333333333333331</v>
      </c>
      <c r="C122" s="289">
        <v>0.58333333333333337</v>
      </c>
      <c r="D122" s="146">
        <f t="shared" si="12"/>
        <v>6</v>
      </c>
      <c r="E122" s="290">
        <v>0</v>
      </c>
      <c r="F122" s="290">
        <v>30</v>
      </c>
      <c r="G122" s="290">
        <v>0</v>
      </c>
      <c r="H122" s="290">
        <v>12</v>
      </c>
      <c r="I122" s="335">
        <f t="shared" si="13"/>
        <v>318</v>
      </c>
      <c r="J122" s="292"/>
      <c r="K122" s="147">
        <f t="shared" si="10"/>
        <v>1</v>
      </c>
      <c r="L122" s="148">
        <f t="shared" si="11"/>
        <v>5.3</v>
      </c>
      <c r="M122" s="293"/>
      <c r="N122" s="149"/>
    </row>
    <row r="123" spans="1:14" ht="16.5" customHeight="1" x14ac:dyDescent="0.25">
      <c r="A123" s="145">
        <v>43503</v>
      </c>
      <c r="B123" s="289">
        <v>0.33333333333333331</v>
      </c>
      <c r="C123" s="289">
        <v>0.58333333333333337</v>
      </c>
      <c r="D123" s="146">
        <f t="shared" si="12"/>
        <v>6</v>
      </c>
      <c r="E123" s="290">
        <v>0</v>
      </c>
      <c r="F123" s="290">
        <v>30</v>
      </c>
      <c r="G123" s="290">
        <v>0</v>
      </c>
      <c r="H123" s="290">
        <v>12</v>
      </c>
      <c r="I123" s="335">
        <f t="shared" si="13"/>
        <v>318</v>
      </c>
      <c r="J123" s="292"/>
      <c r="K123" s="147">
        <f t="shared" si="10"/>
        <v>1</v>
      </c>
      <c r="L123" s="148">
        <f t="shared" si="11"/>
        <v>5.3</v>
      </c>
      <c r="M123" s="293"/>
      <c r="N123" s="149"/>
    </row>
    <row r="124" spans="1:14" ht="16.5" customHeight="1" thickBot="1" x14ac:dyDescent="0.3">
      <c r="A124" s="140">
        <v>43504</v>
      </c>
      <c r="B124" s="294">
        <v>0.33333333333333331</v>
      </c>
      <c r="C124" s="294">
        <v>0.58333333333333337</v>
      </c>
      <c r="D124" s="141">
        <f t="shared" si="12"/>
        <v>6</v>
      </c>
      <c r="E124" s="295">
        <v>0</v>
      </c>
      <c r="F124" s="295">
        <v>30</v>
      </c>
      <c r="G124" s="295">
        <v>0</v>
      </c>
      <c r="H124" s="295">
        <v>12</v>
      </c>
      <c r="I124" s="334">
        <f t="shared" si="13"/>
        <v>318</v>
      </c>
      <c r="J124" s="297"/>
      <c r="K124" s="142">
        <f t="shared" si="10"/>
        <v>1</v>
      </c>
      <c r="L124" s="143">
        <f t="shared" si="11"/>
        <v>5.3</v>
      </c>
      <c r="M124" s="298"/>
      <c r="N124" s="144"/>
    </row>
    <row r="125" spans="1:14" ht="16.5" customHeight="1" x14ac:dyDescent="0.25">
      <c r="A125" s="150">
        <v>43507</v>
      </c>
      <c r="B125" s="289">
        <v>0.33333333333333331</v>
      </c>
      <c r="C125" s="289">
        <v>0.58333333333333337</v>
      </c>
      <c r="D125" s="146">
        <f t="shared" si="12"/>
        <v>6</v>
      </c>
      <c r="E125" s="290">
        <v>0</v>
      </c>
      <c r="F125" s="290">
        <v>30</v>
      </c>
      <c r="G125" s="290">
        <v>0</v>
      </c>
      <c r="H125" s="290">
        <v>12</v>
      </c>
      <c r="I125" s="335">
        <f t="shared" si="13"/>
        <v>318</v>
      </c>
      <c r="J125" s="292"/>
      <c r="K125" s="151">
        <f t="shared" si="10"/>
        <v>1</v>
      </c>
      <c r="L125" s="152">
        <f t="shared" si="11"/>
        <v>5.3</v>
      </c>
      <c r="M125" s="293"/>
      <c r="N125" s="153"/>
    </row>
    <row r="126" spans="1:14" ht="15" x14ac:dyDescent="0.25">
      <c r="A126" s="145">
        <v>43508</v>
      </c>
      <c r="B126" s="289">
        <v>0.33333333333333331</v>
      </c>
      <c r="C126" s="289">
        <v>0.58333333333333337</v>
      </c>
      <c r="D126" s="146">
        <f t="shared" si="12"/>
        <v>6</v>
      </c>
      <c r="E126" s="290">
        <v>0</v>
      </c>
      <c r="F126" s="290">
        <v>30</v>
      </c>
      <c r="G126" s="290">
        <v>0</v>
      </c>
      <c r="H126" s="290">
        <v>12</v>
      </c>
      <c r="I126" s="335">
        <f t="shared" si="13"/>
        <v>318</v>
      </c>
      <c r="J126" s="292"/>
      <c r="K126" s="147">
        <f t="shared" si="10"/>
        <v>1</v>
      </c>
      <c r="L126" s="148">
        <f t="shared" si="11"/>
        <v>5.3</v>
      </c>
      <c r="M126" s="293"/>
      <c r="N126" s="149"/>
    </row>
    <row r="127" spans="1:14" ht="15" x14ac:dyDescent="0.25">
      <c r="A127" s="145">
        <v>43509</v>
      </c>
      <c r="B127" s="289">
        <v>0.33333333333333331</v>
      </c>
      <c r="C127" s="289">
        <v>0.58333333333333337</v>
      </c>
      <c r="D127" s="146">
        <f t="shared" si="12"/>
        <v>6</v>
      </c>
      <c r="E127" s="290">
        <v>0</v>
      </c>
      <c r="F127" s="290">
        <v>30</v>
      </c>
      <c r="G127" s="290">
        <v>0</v>
      </c>
      <c r="H127" s="290">
        <v>12</v>
      </c>
      <c r="I127" s="335">
        <f t="shared" si="13"/>
        <v>318</v>
      </c>
      <c r="J127" s="292"/>
      <c r="K127" s="147">
        <f t="shared" si="10"/>
        <v>1</v>
      </c>
      <c r="L127" s="148">
        <f t="shared" si="11"/>
        <v>5.3</v>
      </c>
      <c r="M127" s="293"/>
      <c r="N127" s="149"/>
    </row>
    <row r="128" spans="1:14" ht="16.5" customHeight="1" x14ac:dyDescent="0.25">
      <c r="A128" s="145">
        <v>43510</v>
      </c>
      <c r="B128" s="289">
        <v>0.33333333333333331</v>
      </c>
      <c r="C128" s="289">
        <v>0.58333333333333337</v>
      </c>
      <c r="D128" s="146">
        <f t="shared" si="12"/>
        <v>6</v>
      </c>
      <c r="E128" s="290">
        <v>0</v>
      </c>
      <c r="F128" s="290">
        <v>30</v>
      </c>
      <c r="G128" s="290">
        <v>0</v>
      </c>
      <c r="H128" s="290">
        <v>12</v>
      </c>
      <c r="I128" s="335">
        <f t="shared" si="13"/>
        <v>318</v>
      </c>
      <c r="J128" s="292"/>
      <c r="K128" s="147">
        <f t="shared" si="10"/>
        <v>1</v>
      </c>
      <c r="L128" s="148">
        <f t="shared" si="11"/>
        <v>5.3</v>
      </c>
      <c r="M128" s="293"/>
      <c r="N128" s="149"/>
    </row>
    <row r="129" spans="1:14" ht="16.5" customHeight="1" thickBot="1" x14ac:dyDescent="0.3">
      <c r="A129" s="336">
        <v>43511</v>
      </c>
      <c r="B129" s="337"/>
      <c r="C129" s="337"/>
      <c r="D129" s="338">
        <f t="shared" si="12"/>
        <v>0</v>
      </c>
      <c r="E129" s="339"/>
      <c r="F129" s="339"/>
      <c r="G129" s="339"/>
      <c r="H129" s="339"/>
      <c r="I129" s="340">
        <f t="shared" si="13"/>
        <v>0</v>
      </c>
      <c r="J129" s="377" t="s">
        <v>52</v>
      </c>
      <c r="K129" s="341">
        <f t="shared" si="10"/>
        <v>0</v>
      </c>
      <c r="L129" s="342">
        <f t="shared" si="11"/>
        <v>0</v>
      </c>
      <c r="M129" s="343"/>
      <c r="N129" s="269"/>
    </row>
    <row r="130" spans="1:14" ht="15" x14ac:dyDescent="0.25">
      <c r="A130" s="344">
        <v>43514</v>
      </c>
      <c r="B130" s="345" t="s">
        <v>45</v>
      </c>
      <c r="C130" s="345"/>
      <c r="D130" s="345"/>
      <c r="E130" s="345"/>
      <c r="F130" s="345"/>
      <c r="G130" s="345"/>
      <c r="H130" s="345"/>
      <c r="I130" s="345">
        <f t="shared" si="13"/>
        <v>0</v>
      </c>
      <c r="J130" s="312" t="s">
        <v>44</v>
      </c>
      <c r="K130" s="154">
        <f t="shared" si="10"/>
        <v>0</v>
      </c>
      <c r="L130" s="155">
        <f t="shared" si="11"/>
        <v>0</v>
      </c>
      <c r="M130" s="313"/>
      <c r="N130" s="266"/>
    </row>
    <row r="131" spans="1:14" ht="16.5" customHeight="1" x14ac:dyDescent="0.25">
      <c r="A131" s="346">
        <v>43515</v>
      </c>
      <c r="B131" s="347" t="s">
        <v>45</v>
      </c>
      <c r="C131" s="347"/>
      <c r="D131" s="347"/>
      <c r="E131" s="347"/>
      <c r="F131" s="347"/>
      <c r="G131" s="347"/>
      <c r="H131" s="347"/>
      <c r="I131" s="347">
        <f t="shared" si="13"/>
        <v>0</v>
      </c>
      <c r="J131" s="292" t="s">
        <v>44</v>
      </c>
      <c r="K131" s="147">
        <f t="shared" si="10"/>
        <v>0</v>
      </c>
      <c r="L131" s="148">
        <f t="shared" si="11"/>
        <v>0</v>
      </c>
      <c r="M131" s="293"/>
      <c r="N131" s="267"/>
    </row>
    <row r="132" spans="1:14" ht="16.5" customHeight="1" x14ac:dyDescent="0.25">
      <c r="A132" s="346">
        <v>43516</v>
      </c>
      <c r="B132" s="347" t="s">
        <v>45</v>
      </c>
      <c r="C132" s="347"/>
      <c r="D132" s="347"/>
      <c r="E132" s="347"/>
      <c r="F132" s="347"/>
      <c r="G132" s="347"/>
      <c r="H132" s="347"/>
      <c r="I132" s="347">
        <f t="shared" si="13"/>
        <v>0</v>
      </c>
      <c r="J132" s="315" t="s">
        <v>44</v>
      </c>
      <c r="K132" s="147">
        <f t="shared" si="10"/>
        <v>0</v>
      </c>
      <c r="L132" s="148">
        <f t="shared" si="11"/>
        <v>0</v>
      </c>
      <c r="M132" s="316"/>
      <c r="N132" s="267"/>
    </row>
    <row r="133" spans="1:14" ht="16.5" customHeight="1" x14ac:dyDescent="0.25">
      <c r="A133" s="346">
        <v>43517</v>
      </c>
      <c r="B133" s="347" t="s">
        <v>45</v>
      </c>
      <c r="C133" s="347"/>
      <c r="D133" s="347"/>
      <c r="E133" s="347"/>
      <c r="F133" s="347"/>
      <c r="G133" s="347"/>
      <c r="H133" s="347"/>
      <c r="I133" s="347">
        <f t="shared" si="13"/>
        <v>0</v>
      </c>
      <c r="J133" s="315" t="s">
        <v>44</v>
      </c>
      <c r="K133" s="147">
        <f t="shared" si="10"/>
        <v>0</v>
      </c>
      <c r="L133" s="148">
        <f t="shared" si="11"/>
        <v>0</v>
      </c>
      <c r="M133" s="316"/>
      <c r="N133" s="267"/>
    </row>
    <row r="134" spans="1:14" ht="16.5" customHeight="1" thickBot="1" x14ac:dyDescent="0.3">
      <c r="A134" s="348">
        <v>43518</v>
      </c>
      <c r="B134" s="349" t="s">
        <v>45</v>
      </c>
      <c r="C134" s="349"/>
      <c r="D134" s="349"/>
      <c r="E134" s="349"/>
      <c r="F134" s="349"/>
      <c r="G134" s="349"/>
      <c r="H134" s="349"/>
      <c r="I134" s="349">
        <f t="shared" si="13"/>
        <v>0</v>
      </c>
      <c r="J134" s="350" t="s">
        <v>44</v>
      </c>
      <c r="K134" s="142">
        <f t="shared" si="10"/>
        <v>0</v>
      </c>
      <c r="L134" s="143">
        <f t="shared" si="11"/>
        <v>0</v>
      </c>
      <c r="M134" s="329"/>
      <c r="N134" s="268"/>
    </row>
    <row r="135" spans="1:14" ht="16.5" customHeight="1" x14ac:dyDescent="0.25">
      <c r="A135" s="150">
        <v>43521</v>
      </c>
      <c r="B135" s="318">
        <v>0.33333333333333331</v>
      </c>
      <c r="C135" s="318">
        <v>0.58333333333333337</v>
      </c>
      <c r="D135" s="351">
        <f t="shared" ref="D135:D169" si="14">MAX((INT((C135-B135)*1440)/60),0)</f>
        <v>6</v>
      </c>
      <c r="E135" s="320">
        <v>0</v>
      </c>
      <c r="F135" s="320">
        <v>30</v>
      </c>
      <c r="G135" s="320">
        <v>0</v>
      </c>
      <c r="H135" s="320">
        <v>12</v>
      </c>
      <c r="I135" s="352">
        <f t="shared" si="13"/>
        <v>318</v>
      </c>
      <c r="J135" s="378"/>
      <c r="K135" s="151">
        <f t="shared" si="10"/>
        <v>1</v>
      </c>
      <c r="L135" s="152">
        <f t="shared" si="11"/>
        <v>5.3</v>
      </c>
      <c r="M135" s="322"/>
      <c r="N135" s="153"/>
    </row>
    <row r="136" spans="1:14" ht="16.5" customHeight="1" x14ac:dyDescent="0.25">
      <c r="A136" s="145">
        <v>43522</v>
      </c>
      <c r="B136" s="289">
        <v>0.33333333333333331</v>
      </c>
      <c r="C136" s="289">
        <v>0.58333333333333337</v>
      </c>
      <c r="D136" s="146">
        <f t="shared" si="14"/>
        <v>6</v>
      </c>
      <c r="E136" s="290">
        <v>0</v>
      </c>
      <c r="F136" s="290">
        <v>30</v>
      </c>
      <c r="G136" s="290">
        <v>0</v>
      </c>
      <c r="H136" s="290">
        <v>12</v>
      </c>
      <c r="I136" s="335">
        <f t="shared" si="13"/>
        <v>318</v>
      </c>
      <c r="J136" s="292"/>
      <c r="K136" s="147">
        <f t="shared" si="10"/>
        <v>1</v>
      </c>
      <c r="L136" s="148">
        <f t="shared" si="11"/>
        <v>5.3</v>
      </c>
      <c r="M136" s="293"/>
      <c r="N136" s="149"/>
    </row>
    <row r="137" spans="1:14" ht="16.5" customHeight="1" x14ac:dyDescent="0.25">
      <c r="A137" s="145">
        <v>43523</v>
      </c>
      <c r="B137" s="289">
        <v>0.33333333333333331</v>
      </c>
      <c r="C137" s="289">
        <v>0.58333333333333337</v>
      </c>
      <c r="D137" s="146">
        <f t="shared" si="14"/>
        <v>6</v>
      </c>
      <c r="E137" s="290">
        <v>0</v>
      </c>
      <c r="F137" s="290">
        <v>30</v>
      </c>
      <c r="G137" s="290">
        <v>0</v>
      </c>
      <c r="H137" s="290">
        <v>12</v>
      </c>
      <c r="I137" s="335">
        <f t="shared" si="13"/>
        <v>318</v>
      </c>
      <c r="J137" s="292"/>
      <c r="K137" s="147">
        <f t="shared" si="10"/>
        <v>1</v>
      </c>
      <c r="L137" s="148">
        <f t="shared" si="11"/>
        <v>5.3</v>
      </c>
      <c r="M137" s="293"/>
      <c r="N137" s="149"/>
    </row>
    <row r="138" spans="1:14" ht="16.5" customHeight="1" x14ac:dyDescent="0.25">
      <c r="A138" s="145">
        <v>43524</v>
      </c>
      <c r="B138" s="289">
        <v>0.33333333333333331</v>
      </c>
      <c r="C138" s="289">
        <v>0.58333333333333337</v>
      </c>
      <c r="D138" s="146">
        <f t="shared" si="14"/>
        <v>6</v>
      </c>
      <c r="E138" s="290">
        <v>0</v>
      </c>
      <c r="F138" s="290">
        <v>30</v>
      </c>
      <c r="G138" s="290">
        <v>0</v>
      </c>
      <c r="H138" s="290">
        <v>12</v>
      </c>
      <c r="I138" s="335">
        <f t="shared" si="13"/>
        <v>318</v>
      </c>
      <c r="J138" s="292"/>
      <c r="K138" s="147">
        <f t="shared" ref="K138:K201" si="15">IF(I138+M138&gt;0,1,0)</f>
        <v>1</v>
      </c>
      <c r="L138" s="148">
        <f t="shared" si="11"/>
        <v>5.3</v>
      </c>
      <c r="M138" s="293"/>
      <c r="N138" s="149"/>
    </row>
    <row r="139" spans="1:14" ht="16.5" customHeight="1" thickBot="1" x14ac:dyDescent="0.3">
      <c r="A139" s="140">
        <v>43525</v>
      </c>
      <c r="B139" s="294">
        <v>0.33333333333333331</v>
      </c>
      <c r="C139" s="294">
        <v>0.58333333333333337</v>
      </c>
      <c r="D139" s="141">
        <f t="shared" si="14"/>
        <v>6</v>
      </c>
      <c r="E139" s="295">
        <v>0</v>
      </c>
      <c r="F139" s="295">
        <v>30</v>
      </c>
      <c r="G139" s="295">
        <v>0</v>
      </c>
      <c r="H139" s="295">
        <v>12</v>
      </c>
      <c r="I139" s="334">
        <f t="shared" si="13"/>
        <v>318</v>
      </c>
      <c r="J139" s="297"/>
      <c r="K139" s="142">
        <f t="shared" si="15"/>
        <v>1</v>
      </c>
      <c r="L139" s="143">
        <f t="shared" si="11"/>
        <v>5.3</v>
      </c>
      <c r="M139" s="298"/>
      <c r="N139" s="144"/>
    </row>
    <row r="140" spans="1:14" ht="16.5" customHeight="1" x14ac:dyDescent="0.25">
      <c r="A140" s="156">
        <v>43528</v>
      </c>
      <c r="B140" s="289">
        <v>0.33333333333333331</v>
      </c>
      <c r="C140" s="289">
        <v>0.58333333333333337</v>
      </c>
      <c r="D140" s="157">
        <f t="shared" si="14"/>
        <v>6</v>
      </c>
      <c r="E140" s="290">
        <v>0</v>
      </c>
      <c r="F140" s="290">
        <v>30</v>
      </c>
      <c r="G140" s="290">
        <v>0</v>
      </c>
      <c r="H140" s="290">
        <v>12</v>
      </c>
      <c r="I140" s="353">
        <f t="shared" si="13"/>
        <v>318</v>
      </c>
      <c r="J140" s="292"/>
      <c r="K140" s="158">
        <f t="shared" si="15"/>
        <v>1</v>
      </c>
      <c r="L140" s="159">
        <f t="shared" si="11"/>
        <v>5.3</v>
      </c>
      <c r="M140" s="293"/>
      <c r="N140" s="160"/>
    </row>
    <row r="141" spans="1:14" ht="16.5" customHeight="1" x14ac:dyDescent="0.25">
      <c r="A141" s="156">
        <v>43529</v>
      </c>
      <c r="B141" s="289">
        <v>0.33333333333333331</v>
      </c>
      <c r="C141" s="289">
        <v>0.58333333333333337</v>
      </c>
      <c r="D141" s="157">
        <f t="shared" si="14"/>
        <v>6</v>
      </c>
      <c r="E141" s="290">
        <v>0</v>
      </c>
      <c r="F141" s="290">
        <v>30</v>
      </c>
      <c r="G141" s="290">
        <v>0</v>
      </c>
      <c r="H141" s="290">
        <v>12</v>
      </c>
      <c r="I141" s="353">
        <f t="shared" si="13"/>
        <v>318</v>
      </c>
      <c r="J141" s="292"/>
      <c r="K141" s="158">
        <f t="shared" si="15"/>
        <v>1</v>
      </c>
      <c r="L141" s="159">
        <f t="shared" si="11"/>
        <v>5.3</v>
      </c>
      <c r="M141" s="293"/>
      <c r="N141" s="160"/>
    </row>
    <row r="142" spans="1:14" ht="16.5" customHeight="1" x14ac:dyDescent="0.25">
      <c r="A142" s="156">
        <v>43530</v>
      </c>
      <c r="B142" s="289">
        <v>0.33333333333333331</v>
      </c>
      <c r="C142" s="289">
        <v>0.58333333333333337</v>
      </c>
      <c r="D142" s="157">
        <f t="shared" si="14"/>
        <v>6</v>
      </c>
      <c r="E142" s="290">
        <v>0</v>
      </c>
      <c r="F142" s="290">
        <v>30</v>
      </c>
      <c r="G142" s="290">
        <v>0</v>
      </c>
      <c r="H142" s="290">
        <v>12</v>
      </c>
      <c r="I142" s="353">
        <f t="shared" si="13"/>
        <v>318</v>
      </c>
      <c r="J142" s="292"/>
      <c r="K142" s="158">
        <f t="shared" si="15"/>
        <v>1</v>
      </c>
      <c r="L142" s="159">
        <f t="shared" ref="L142:L205" si="16">I142/60</f>
        <v>5.3</v>
      </c>
      <c r="M142" s="293"/>
      <c r="N142" s="160"/>
    </row>
    <row r="143" spans="1:14" ht="16.5" customHeight="1" x14ac:dyDescent="0.25">
      <c r="A143" s="156">
        <v>43531</v>
      </c>
      <c r="B143" s="289">
        <v>0.33333333333333331</v>
      </c>
      <c r="C143" s="289">
        <v>0.58333333333333337</v>
      </c>
      <c r="D143" s="157">
        <f t="shared" si="14"/>
        <v>6</v>
      </c>
      <c r="E143" s="290">
        <v>0</v>
      </c>
      <c r="F143" s="290">
        <v>30</v>
      </c>
      <c r="G143" s="290">
        <v>0</v>
      </c>
      <c r="H143" s="290">
        <v>12</v>
      </c>
      <c r="I143" s="353">
        <f t="shared" si="13"/>
        <v>318</v>
      </c>
      <c r="J143" s="292"/>
      <c r="K143" s="158">
        <f t="shared" si="15"/>
        <v>1</v>
      </c>
      <c r="L143" s="159">
        <f t="shared" si="16"/>
        <v>5.3</v>
      </c>
      <c r="M143" s="293"/>
      <c r="N143" s="160"/>
    </row>
    <row r="144" spans="1:14" ht="16.5" customHeight="1" thickBot="1" x14ac:dyDescent="0.3">
      <c r="A144" s="161">
        <v>43532</v>
      </c>
      <c r="B144" s="294">
        <v>0.33333333333333331</v>
      </c>
      <c r="C144" s="294">
        <v>0.58333333333333337</v>
      </c>
      <c r="D144" s="162">
        <f t="shared" si="14"/>
        <v>6</v>
      </c>
      <c r="E144" s="295">
        <v>0</v>
      </c>
      <c r="F144" s="295">
        <v>30</v>
      </c>
      <c r="G144" s="295">
        <v>0</v>
      </c>
      <c r="H144" s="295">
        <v>12</v>
      </c>
      <c r="I144" s="354">
        <f t="shared" si="13"/>
        <v>318</v>
      </c>
      <c r="J144" s="297"/>
      <c r="K144" s="163">
        <f t="shared" si="15"/>
        <v>1</v>
      </c>
      <c r="L144" s="164">
        <f t="shared" si="16"/>
        <v>5.3</v>
      </c>
      <c r="M144" s="298"/>
      <c r="N144" s="165"/>
    </row>
    <row r="145" spans="1:14" ht="16.5" customHeight="1" x14ac:dyDescent="0.25">
      <c r="A145" s="166">
        <v>43535</v>
      </c>
      <c r="B145" s="289">
        <v>0.33333333333333331</v>
      </c>
      <c r="C145" s="289">
        <v>0.58333333333333337</v>
      </c>
      <c r="D145" s="157">
        <f t="shared" si="14"/>
        <v>6</v>
      </c>
      <c r="E145" s="290">
        <v>0</v>
      </c>
      <c r="F145" s="290">
        <v>30</v>
      </c>
      <c r="G145" s="290">
        <v>0</v>
      </c>
      <c r="H145" s="290">
        <v>12</v>
      </c>
      <c r="I145" s="353">
        <f t="shared" si="13"/>
        <v>318</v>
      </c>
      <c r="J145" s="292"/>
      <c r="K145" s="167">
        <f t="shared" si="15"/>
        <v>1</v>
      </c>
      <c r="L145" s="168">
        <f t="shared" si="16"/>
        <v>5.3</v>
      </c>
      <c r="M145" s="293"/>
      <c r="N145" s="169"/>
    </row>
    <row r="146" spans="1:14" ht="16.5" customHeight="1" x14ac:dyDescent="0.25">
      <c r="A146" s="156">
        <v>43536</v>
      </c>
      <c r="B146" s="289">
        <v>0.33333333333333331</v>
      </c>
      <c r="C146" s="289">
        <v>0.58333333333333337</v>
      </c>
      <c r="D146" s="157">
        <f t="shared" si="14"/>
        <v>6</v>
      </c>
      <c r="E146" s="290">
        <v>0</v>
      </c>
      <c r="F146" s="290">
        <v>30</v>
      </c>
      <c r="G146" s="290">
        <v>0</v>
      </c>
      <c r="H146" s="290">
        <v>12</v>
      </c>
      <c r="I146" s="353">
        <f t="shared" si="13"/>
        <v>318</v>
      </c>
      <c r="J146" s="292"/>
      <c r="K146" s="158">
        <f t="shared" si="15"/>
        <v>1</v>
      </c>
      <c r="L146" s="159">
        <f t="shared" si="16"/>
        <v>5.3</v>
      </c>
      <c r="M146" s="293"/>
      <c r="N146" s="160"/>
    </row>
    <row r="147" spans="1:14" ht="16.5" customHeight="1" x14ac:dyDescent="0.25">
      <c r="A147" s="156">
        <v>43537</v>
      </c>
      <c r="B147" s="289">
        <v>0.33333333333333331</v>
      </c>
      <c r="C147" s="289">
        <v>0.58333333333333337</v>
      </c>
      <c r="D147" s="157">
        <f t="shared" si="14"/>
        <v>6</v>
      </c>
      <c r="E147" s="290">
        <v>0</v>
      </c>
      <c r="F147" s="290">
        <v>30</v>
      </c>
      <c r="G147" s="290">
        <v>0</v>
      </c>
      <c r="H147" s="290">
        <v>12</v>
      </c>
      <c r="I147" s="353">
        <f t="shared" si="13"/>
        <v>318</v>
      </c>
      <c r="J147" s="292"/>
      <c r="K147" s="158">
        <f t="shared" si="15"/>
        <v>1</v>
      </c>
      <c r="L147" s="159">
        <f t="shared" si="16"/>
        <v>5.3</v>
      </c>
      <c r="M147" s="293"/>
      <c r="N147" s="160"/>
    </row>
    <row r="148" spans="1:14" ht="16.5" customHeight="1" x14ac:dyDescent="0.25">
      <c r="A148" s="156">
        <v>43538</v>
      </c>
      <c r="B148" s="289">
        <v>0.33333333333333331</v>
      </c>
      <c r="C148" s="289">
        <v>0.58333333333333337</v>
      </c>
      <c r="D148" s="157">
        <f t="shared" si="14"/>
        <v>6</v>
      </c>
      <c r="E148" s="290">
        <v>0</v>
      </c>
      <c r="F148" s="290">
        <v>30</v>
      </c>
      <c r="G148" s="290">
        <v>0</v>
      </c>
      <c r="H148" s="290">
        <v>12</v>
      </c>
      <c r="I148" s="353">
        <f t="shared" si="13"/>
        <v>318</v>
      </c>
      <c r="J148" s="292"/>
      <c r="K148" s="158">
        <f t="shared" si="15"/>
        <v>1</v>
      </c>
      <c r="L148" s="159">
        <f t="shared" si="16"/>
        <v>5.3</v>
      </c>
      <c r="M148" s="293"/>
      <c r="N148" s="160"/>
    </row>
    <row r="149" spans="1:14" ht="16.5" customHeight="1" thickBot="1" x14ac:dyDescent="0.3">
      <c r="A149" s="161">
        <v>43539</v>
      </c>
      <c r="B149" s="294">
        <v>0.33333333333333331</v>
      </c>
      <c r="C149" s="294">
        <v>0.58333333333333337</v>
      </c>
      <c r="D149" s="162">
        <f t="shared" si="14"/>
        <v>6</v>
      </c>
      <c r="E149" s="295">
        <v>0</v>
      </c>
      <c r="F149" s="295">
        <v>30</v>
      </c>
      <c r="G149" s="295">
        <v>0</v>
      </c>
      <c r="H149" s="295">
        <v>12</v>
      </c>
      <c r="I149" s="354">
        <f t="shared" si="13"/>
        <v>318</v>
      </c>
      <c r="J149" s="297"/>
      <c r="K149" s="163">
        <f t="shared" si="15"/>
        <v>1</v>
      </c>
      <c r="L149" s="164">
        <f t="shared" si="16"/>
        <v>5.3</v>
      </c>
      <c r="M149" s="298"/>
      <c r="N149" s="165"/>
    </row>
    <row r="150" spans="1:14" ht="16.5" customHeight="1" x14ac:dyDescent="0.25">
      <c r="A150" s="166">
        <v>43542</v>
      </c>
      <c r="B150" s="289">
        <v>0.33333333333333331</v>
      </c>
      <c r="C150" s="289">
        <v>0.58333333333333337</v>
      </c>
      <c r="D150" s="157">
        <f t="shared" si="14"/>
        <v>6</v>
      </c>
      <c r="E150" s="290">
        <v>0</v>
      </c>
      <c r="F150" s="290">
        <v>30</v>
      </c>
      <c r="G150" s="290">
        <v>0</v>
      </c>
      <c r="H150" s="290">
        <v>12</v>
      </c>
      <c r="I150" s="353">
        <f t="shared" si="13"/>
        <v>318</v>
      </c>
      <c r="J150" s="292"/>
      <c r="K150" s="167">
        <f t="shared" si="15"/>
        <v>1</v>
      </c>
      <c r="L150" s="168">
        <f t="shared" si="16"/>
        <v>5.3</v>
      </c>
      <c r="M150" s="293"/>
      <c r="N150" s="169"/>
    </row>
    <row r="151" spans="1:14" ht="16.5" customHeight="1" x14ac:dyDescent="0.25">
      <c r="A151" s="156">
        <v>43543</v>
      </c>
      <c r="B151" s="289">
        <v>0.33333333333333331</v>
      </c>
      <c r="C151" s="289">
        <v>0.58333333333333337</v>
      </c>
      <c r="D151" s="157">
        <f t="shared" si="14"/>
        <v>6</v>
      </c>
      <c r="E151" s="290">
        <v>0</v>
      </c>
      <c r="F151" s="290">
        <v>30</v>
      </c>
      <c r="G151" s="290">
        <v>0</v>
      </c>
      <c r="H151" s="290">
        <v>12</v>
      </c>
      <c r="I151" s="353">
        <f t="shared" si="13"/>
        <v>318</v>
      </c>
      <c r="J151" s="292"/>
      <c r="K151" s="158">
        <f t="shared" si="15"/>
        <v>1</v>
      </c>
      <c r="L151" s="159">
        <f t="shared" si="16"/>
        <v>5.3</v>
      </c>
      <c r="M151" s="293"/>
      <c r="N151" s="160"/>
    </row>
    <row r="152" spans="1:14" ht="16.5" customHeight="1" x14ac:dyDescent="0.25">
      <c r="A152" s="156">
        <v>43544</v>
      </c>
      <c r="B152" s="289">
        <v>0.33333333333333331</v>
      </c>
      <c r="C152" s="289">
        <v>0.58333333333333337</v>
      </c>
      <c r="D152" s="157">
        <f t="shared" si="14"/>
        <v>6</v>
      </c>
      <c r="E152" s="290">
        <v>0</v>
      </c>
      <c r="F152" s="290">
        <v>30</v>
      </c>
      <c r="G152" s="290">
        <v>0</v>
      </c>
      <c r="H152" s="290">
        <v>12</v>
      </c>
      <c r="I152" s="353">
        <f t="shared" si="13"/>
        <v>318</v>
      </c>
      <c r="J152" s="292"/>
      <c r="K152" s="158">
        <f t="shared" si="15"/>
        <v>1</v>
      </c>
      <c r="L152" s="159">
        <f t="shared" si="16"/>
        <v>5.3</v>
      </c>
      <c r="M152" s="293"/>
      <c r="N152" s="160"/>
    </row>
    <row r="153" spans="1:14" ht="16.5" customHeight="1" x14ac:dyDescent="0.25">
      <c r="A153" s="156">
        <v>43545</v>
      </c>
      <c r="B153" s="289">
        <v>0.33333333333333331</v>
      </c>
      <c r="C153" s="289">
        <v>0.58333333333333337</v>
      </c>
      <c r="D153" s="157">
        <f t="shared" si="14"/>
        <v>6</v>
      </c>
      <c r="E153" s="290">
        <v>0</v>
      </c>
      <c r="F153" s="290">
        <v>30</v>
      </c>
      <c r="G153" s="290">
        <v>0</v>
      </c>
      <c r="H153" s="290">
        <v>12</v>
      </c>
      <c r="I153" s="353">
        <f t="shared" si="13"/>
        <v>318</v>
      </c>
      <c r="J153" s="292"/>
      <c r="K153" s="158">
        <f t="shared" si="15"/>
        <v>1</v>
      </c>
      <c r="L153" s="159">
        <f t="shared" si="16"/>
        <v>5.3</v>
      </c>
      <c r="M153" s="293"/>
      <c r="N153" s="160"/>
    </row>
    <row r="154" spans="1:14" ht="16.5" customHeight="1" thickBot="1" x14ac:dyDescent="0.3">
      <c r="A154" s="161">
        <v>43546</v>
      </c>
      <c r="B154" s="294"/>
      <c r="C154" s="294"/>
      <c r="D154" s="162">
        <f t="shared" si="14"/>
        <v>0</v>
      </c>
      <c r="E154" s="295"/>
      <c r="F154" s="295"/>
      <c r="G154" s="295"/>
      <c r="H154" s="295"/>
      <c r="I154" s="354">
        <f t="shared" si="13"/>
        <v>0</v>
      </c>
      <c r="J154" s="297"/>
      <c r="K154" s="163">
        <f t="shared" si="15"/>
        <v>1</v>
      </c>
      <c r="L154" s="164">
        <f t="shared" si="16"/>
        <v>0</v>
      </c>
      <c r="M154" s="298">
        <v>5.5</v>
      </c>
      <c r="N154" s="165"/>
    </row>
    <row r="155" spans="1:14" ht="16.5" customHeight="1" x14ac:dyDescent="0.25">
      <c r="A155" s="170">
        <v>43549</v>
      </c>
      <c r="B155" s="289">
        <v>0.33333333333333331</v>
      </c>
      <c r="C155" s="289">
        <v>0.58333333333333337</v>
      </c>
      <c r="D155" s="157">
        <f t="shared" si="14"/>
        <v>6</v>
      </c>
      <c r="E155" s="290">
        <v>0</v>
      </c>
      <c r="F155" s="290">
        <v>30</v>
      </c>
      <c r="G155" s="290">
        <v>0</v>
      </c>
      <c r="H155" s="290">
        <v>12</v>
      </c>
      <c r="I155" s="353">
        <f t="shared" si="13"/>
        <v>318</v>
      </c>
      <c r="J155" s="292"/>
      <c r="K155" s="171">
        <f t="shared" si="15"/>
        <v>1</v>
      </c>
      <c r="L155" s="172">
        <f t="shared" si="16"/>
        <v>5.3</v>
      </c>
      <c r="M155" s="293"/>
      <c r="N155" s="173"/>
    </row>
    <row r="156" spans="1:14" ht="16.5" customHeight="1" x14ac:dyDescent="0.25">
      <c r="A156" s="156">
        <v>43550</v>
      </c>
      <c r="B156" s="289">
        <v>0.33333333333333331</v>
      </c>
      <c r="C156" s="289">
        <v>0.58333333333333337</v>
      </c>
      <c r="D156" s="157">
        <f t="shared" si="14"/>
        <v>6</v>
      </c>
      <c r="E156" s="290">
        <v>0</v>
      </c>
      <c r="F156" s="290">
        <v>30</v>
      </c>
      <c r="G156" s="290">
        <v>0</v>
      </c>
      <c r="H156" s="290">
        <v>12</v>
      </c>
      <c r="I156" s="353">
        <f t="shared" si="13"/>
        <v>318</v>
      </c>
      <c r="J156" s="292"/>
      <c r="K156" s="158">
        <f t="shared" si="15"/>
        <v>1</v>
      </c>
      <c r="L156" s="159">
        <f t="shared" si="16"/>
        <v>5.3</v>
      </c>
      <c r="M156" s="293"/>
      <c r="N156" s="160"/>
    </row>
    <row r="157" spans="1:14" ht="16.5" customHeight="1" x14ac:dyDescent="0.25">
      <c r="A157" s="156">
        <v>43551</v>
      </c>
      <c r="B157" s="289">
        <v>0.33333333333333331</v>
      </c>
      <c r="C157" s="289">
        <v>0.58333333333333337</v>
      </c>
      <c r="D157" s="157">
        <f t="shared" si="14"/>
        <v>6</v>
      </c>
      <c r="E157" s="290">
        <v>0</v>
      </c>
      <c r="F157" s="290">
        <v>30</v>
      </c>
      <c r="G157" s="290">
        <v>0</v>
      </c>
      <c r="H157" s="290">
        <v>12</v>
      </c>
      <c r="I157" s="353">
        <f t="shared" si="13"/>
        <v>318</v>
      </c>
      <c r="J157" s="292"/>
      <c r="K157" s="158">
        <f t="shared" si="15"/>
        <v>1</v>
      </c>
      <c r="L157" s="159">
        <f t="shared" si="16"/>
        <v>5.3</v>
      </c>
      <c r="M157" s="293"/>
      <c r="N157" s="160"/>
    </row>
    <row r="158" spans="1:14" ht="16.5" customHeight="1" x14ac:dyDescent="0.25">
      <c r="A158" s="156">
        <v>43552</v>
      </c>
      <c r="B158" s="289">
        <v>0.33333333333333331</v>
      </c>
      <c r="C158" s="289">
        <v>0.58333333333333337</v>
      </c>
      <c r="D158" s="157">
        <f t="shared" si="14"/>
        <v>6</v>
      </c>
      <c r="E158" s="290">
        <v>0</v>
      </c>
      <c r="F158" s="290">
        <v>30</v>
      </c>
      <c r="G158" s="290">
        <v>0</v>
      </c>
      <c r="H158" s="290">
        <v>12</v>
      </c>
      <c r="I158" s="353">
        <f t="shared" si="13"/>
        <v>318</v>
      </c>
      <c r="J158" s="292"/>
      <c r="K158" s="158">
        <f t="shared" si="15"/>
        <v>1</v>
      </c>
      <c r="L158" s="159">
        <f t="shared" si="16"/>
        <v>5.3</v>
      </c>
      <c r="M158" s="293"/>
      <c r="N158" s="160"/>
    </row>
    <row r="159" spans="1:14" ht="16.5" customHeight="1" thickBot="1" x14ac:dyDescent="0.3">
      <c r="A159" s="161">
        <v>43553</v>
      </c>
      <c r="B159" s="294">
        <v>0.33333333333333331</v>
      </c>
      <c r="C159" s="294">
        <v>0.58333333333333337</v>
      </c>
      <c r="D159" s="162">
        <f t="shared" si="14"/>
        <v>6</v>
      </c>
      <c r="E159" s="295">
        <v>0</v>
      </c>
      <c r="F159" s="295">
        <v>30</v>
      </c>
      <c r="G159" s="295">
        <v>0</v>
      </c>
      <c r="H159" s="295">
        <v>12</v>
      </c>
      <c r="I159" s="354">
        <f t="shared" si="13"/>
        <v>318</v>
      </c>
      <c r="J159" s="297"/>
      <c r="K159" s="163">
        <f t="shared" si="15"/>
        <v>1</v>
      </c>
      <c r="L159" s="164">
        <f t="shared" si="16"/>
        <v>5.3</v>
      </c>
      <c r="M159" s="298"/>
      <c r="N159" s="165"/>
    </row>
    <row r="160" spans="1:14" ht="16.5" customHeight="1" x14ac:dyDescent="0.25">
      <c r="A160" s="53">
        <v>43556</v>
      </c>
      <c r="B160" s="307">
        <v>0.33333333333333331</v>
      </c>
      <c r="C160" s="307">
        <v>0.58333333333333337</v>
      </c>
      <c r="D160" s="174">
        <f t="shared" si="14"/>
        <v>6</v>
      </c>
      <c r="E160" s="310">
        <v>0</v>
      </c>
      <c r="F160" s="310">
        <v>30</v>
      </c>
      <c r="G160" s="310">
        <v>0</v>
      </c>
      <c r="H160" s="310">
        <v>12</v>
      </c>
      <c r="I160" s="355">
        <f t="shared" si="13"/>
        <v>318</v>
      </c>
      <c r="J160" s="312"/>
      <c r="K160" s="55">
        <f t="shared" si="15"/>
        <v>1</v>
      </c>
      <c r="L160" s="56">
        <f t="shared" si="16"/>
        <v>5.3</v>
      </c>
      <c r="M160" s="313"/>
      <c r="N160" s="57"/>
    </row>
    <row r="161" spans="1:14" ht="16.5" customHeight="1" x14ac:dyDescent="0.25">
      <c r="A161" s="58">
        <v>43557</v>
      </c>
      <c r="B161" s="289">
        <v>0.33333333333333331</v>
      </c>
      <c r="C161" s="289">
        <v>0.58333333333333337</v>
      </c>
      <c r="D161" s="54">
        <f t="shared" si="14"/>
        <v>6</v>
      </c>
      <c r="E161" s="290">
        <v>0</v>
      </c>
      <c r="F161" s="290">
        <v>30</v>
      </c>
      <c r="G161" s="290">
        <v>0</v>
      </c>
      <c r="H161" s="290">
        <v>12</v>
      </c>
      <c r="I161" s="302">
        <f t="shared" si="13"/>
        <v>318</v>
      </c>
      <c r="J161" s="292"/>
      <c r="K161" s="59">
        <f t="shared" si="15"/>
        <v>1</v>
      </c>
      <c r="L161" s="60">
        <f t="shared" si="16"/>
        <v>5.3</v>
      </c>
      <c r="M161" s="293"/>
      <c r="N161" s="61"/>
    </row>
    <row r="162" spans="1:14" ht="16.5" customHeight="1" x14ac:dyDescent="0.25">
      <c r="A162" s="58">
        <v>43558</v>
      </c>
      <c r="B162" s="289">
        <v>0.33333333333333331</v>
      </c>
      <c r="C162" s="289">
        <v>0.58333333333333337</v>
      </c>
      <c r="D162" s="54">
        <f t="shared" si="14"/>
        <v>6</v>
      </c>
      <c r="E162" s="290">
        <v>0</v>
      </c>
      <c r="F162" s="290">
        <v>30</v>
      </c>
      <c r="G162" s="290">
        <v>0</v>
      </c>
      <c r="H162" s="290">
        <v>12</v>
      </c>
      <c r="I162" s="302">
        <f t="shared" ref="I162:I222" si="17">MAX((D162*60)-H162-F162-E162-G162,0)</f>
        <v>318</v>
      </c>
      <c r="J162" s="292"/>
      <c r="K162" s="59">
        <f t="shared" si="15"/>
        <v>1</v>
      </c>
      <c r="L162" s="60">
        <f t="shared" si="16"/>
        <v>5.3</v>
      </c>
      <c r="M162" s="293"/>
      <c r="N162" s="61"/>
    </row>
    <row r="163" spans="1:14" ht="16.5" customHeight="1" x14ac:dyDescent="0.25">
      <c r="A163" s="58">
        <v>43559</v>
      </c>
      <c r="B163" s="289">
        <v>0.33333333333333331</v>
      </c>
      <c r="C163" s="289">
        <v>0.58333333333333337</v>
      </c>
      <c r="D163" s="54">
        <f t="shared" si="14"/>
        <v>6</v>
      </c>
      <c r="E163" s="290">
        <v>0</v>
      </c>
      <c r="F163" s="290">
        <v>30</v>
      </c>
      <c r="G163" s="290">
        <v>0</v>
      </c>
      <c r="H163" s="290">
        <v>12</v>
      </c>
      <c r="I163" s="302">
        <f t="shared" si="17"/>
        <v>318</v>
      </c>
      <c r="J163" s="292"/>
      <c r="K163" s="59">
        <f t="shared" si="15"/>
        <v>1</v>
      </c>
      <c r="L163" s="60">
        <f t="shared" si="16"/>
        <v>5.3</v>
      </c>
      <c r="M163" s="293"/>
      <c r="N163" s="61"/>
    </row>
    <row r="164" spans="1:14" ht="16.5" customHeight="1" thickBot="1" x14ac:dyDescent="0.3">
      <c r="A164" s="62">
        <v>43560</v>
      </c>
      <c r="B164" s="294">
        <v>0.33333333333333331</v>
      </c>
      <c r="C164" s="294">
        <v>0.58333333333333337</v>
      </c>
      <c r="D164" s="63">
        <f t="shared" si="14"/>
        <v>6</v>
      </c>
      <c r="E164" s="295">
        <v>0</v>
      </c>
      <c r="F164" s="295">
        <v>30</v>
      </c>
      <c r="G164" s="295">
        <v>0</v>
      </c>
      <c r="H164" s="295">
        <v>12</v>
      </c>
      <c r="I164" s="303">
        <f t="shared" si="17"/>
        <v>318</v>
      </c>
      <c r="J164" s="297"/>
      <c r="K164" s="64">
        <f t="shared" si="15"/>
        <v>1</v>
      </c>
      <c r="L164" s="65">
        <f t="shared" si="16"/>
        <v>5.3</v>
      </c>
      <c r="M164" s="298"/>
      <c r="N164" s="66"/>
    </row>
    <row r="165" spans="1:14" ht="16.5" customHeight="1" x14ac:dyDescent="0.25">
      <c r="A165" s="53">
        <v>43563</v>
      </c>
      <c r="B165" s="307">
        <v>0.33333333333333331</v>
      </c>
      <c r="C165" s="307">
        <v>0.58333333333333337</v>
      </c>
      <c r="D165" s="174">
        <f t="shared" si="14"/>
        <v>6</v>
      </c>
      <c r="E165" s="310">
        <v>0</v>
      </c>
      <c r="F165" s="310">
        <v>30</v>
      </c>
      <c r="G165" s="310">
        <v>0</v>
      </c>
      <c r="H165" s="310">
        <v>12</v>
      </c>
      <c r="I165" s="355">
        <f t="shared" si="17"/>
        <v>318</v>
      </c>
      <c r="J165" s="312"/>
      <c r="K165" s="55">
        <f t="shared" si="15"/>
        <v>1</v>
      </c>
      <c r="L165" s="56">
        <f t="shared" si="16"/>
        <v>5.3</v>
      </c>
      <c r="M165" s="313"/>
      <c r="N165" s="57"/>
    </row>
    <row r="166" spans="1:14" ht="16.5" customHeight="1" x14ac:dyDescent="0.25">
      <c r="A166" s="58">
        <v>43564</v>
      </c>
      <c r="B166" s="289">
        <v>0.33333333333333331</v>
      </c>
      <c r="C166" s="289">
        <v>0.58333333333333337</v>
      </c>
      <c r="D166" s="54">
        <f t="shared" si="14"/>
        <v>6</v>
      </c>
      <c r="E166" s="290">
        <v>0</v>
      </c>
      <c r="F166" s="290">
        <v>30</v>
      </c>
      <c r="G166" s="290">
        <v>0</v>
      </c>
      <c r="H166" s="290">
        <v>12</v>
      </c>
      <c r="I166" s="302">
        <f t="shared" si="17"/>
        <v>318</v>
      </c>
      <c r="J166" s="292"/>
      <c r="K166" s="59">
        <f t="shared" si="15"/>
        <v>1</v>
      </c>
      <c r="L166" s="60">
        <f t="shared" si="16"/>
        <v>5.3</v>
      </c>
      <c r="M166" s="293"/>
      <c r="N166" s="61"/>
    </row>
    <row r="167" spans="1:14" ht="16.5" customHeight="1" x14ac:dyDescent="0.25">
      <c r="A167" s="58">
        <v>43565</v>
      </c>
      <c r="B167" s="289">
        <v>0.33333333333333331</v>
      </c>
      <c r="C167" s="289">
        <v>0.58333333333333337</v>
      </c>
      <c r="D167" s="54">
        <f t="shared" si="14"/>
        <v>6</v>
      </c>
      <c r="E167" s="290">
        <v>0</v>
      </c>
      <c r="F167" s="290">
        <v>30</v>
      </c>
      <c r="G167" s="290">
        <v>0</v>
      </c>
      <c r="H167" s="290">
        <v>12</v>
      </c>
      <c r="I167" s="302">
        <f t="shared" si="17"/>
        <v>318</v>
      </c>
      <c r="J167" s="292"/>
      <c r="K167" s="59">
        <f t="shared" si="15"/>
        <v>1</v>
      </c>
      <c r="L167" s="60">
        <f t="shared" si="16"/>
        <v>5.3</v>
      </c>
      <c r="M167" s="293"/>
      <c r="N167" s="61"/>
    </row>
    <row r="168" spans="1:14" ht="15" x14ac:dyDescent="0.25">
      <c r="A168" s="58">
        <v>43566</v>
      </c>
      <c r="B168" s="314">
        <v>0.33333333333333331</v>
      </c>
      <c r="C168" s="314">
        <v>0.58333333333333337</v>
      </c>
      <c r="D168" s="54">
        <f t="shared" si="14"/>
        <v>6</v>
      </c>
      <c r="E168" s="356">
        <v>0</v>
      </c>
      <c r="F168" s="356">
        <v>30</v>
      </c>
      <c r="G168" s="356">
        <v>0</v>
      </c>
      <c r="H168" s="356">
        <v>12</v>
      </c>
      <c r="I168" s="302">
        <f t="shared" si="17"/>
        <v>318</v>
      </c>
      <c r="J168" s="315"/>
      <c r="K168" s="59">
        <f t="shared" si="15"/>
        <v>1</v>
      </c>
      <c r="L168" s="60">
        <f t="shared" si="16"/>
        <v>5.3</v>
      </c>
      <c r="M168" s="316"/>
      <c r="N168" s="175"/>
    </row>
    <row r="169" spans="1:14" ht="15.75" thickBot="1" x14ac:dyDescent="0.3">
      <c r="A169" s="62">
        <v>43567</v>
      </c>
      <c r="B169" s="357">
        <v>0.33333333333333331</v>
      </c>
      <c r="C169" s="357">
        <v>0.58333333333333337</v>
      </c>
      <c r="D169" s="63">
        <f t="shared" si="14"/>
        <v>6</v>
      </c>
      <c r="E169" s="358">
        <v>0</v>
      </c>
      <c r="F169" s="358">
        <v>30</v>
      </c>
      <c r="G169" s="358">
        <v>0</v>
      </c>
      <c r="H169" s="358">
        <v>12</v>
      </c>
      <c r="I169" s="303">
        <f t="shared" si="17"/>
        <v>318</v>
      </c>
      <c r="J169" s="350"/>
      <c r="K169" s="64">
        <f t="shared" si="15"/>
        <v>1</v>
      </c>
      <c r="L169" s="65">
        <f t="shared" si="16"/>
        <v>5.3</v>
      </c>
      <c r="M169" s="329"/>
      <c r="N169" s="175"/>
    </row>
    <row r="170" spans="1:14" ht="16.5" customHeight="1" x14ac:dyDescent="0.25">
      <c r="A170" s="359">
        <v>43570</v>
      </c>
      <c r="B170" s="360" t="s">
        <v>45</v>
      </c>
      <c r="C170" s="360"/>
      <c r="D170" s="360"/>
      <c r="E170" s="360"/>
      <c r="F170" s="360"/>
      <c r="G170" s="360"/>
      <c r="H170" s="360"/>
      <c r="I170" s="355">
        <f t="shared" si="17"/>
        <v>0</v>
      </c>
      <c r="J170" s="361" t="s">
        <v>47</v>
      </c>
      <c r="K170" s="55">
        <f t="shared" si="15"/>
        <v>0</v>
      </c>
      <c r="L170" s="56">
        <f t="shared" si="16"/>
        <v>0</v>
      </c>
      <c r="M170" s="362"/>
      <c r="N170" s="270"/>
    </row>
    <row r="171" spans="1:14" ht="16.5" customHeight="1" x14ac:dyDescent="0.25">
      <c r="A171" s="363">
        <v>43571</v>
      </c>
      <c r="B171" s="364" t="s">
        <v>45</v>
      </c>
      <c r="C171" s="364"/>
      <c r="D171" s="364"/>
      <c r="E171" s="364"/>
      <c r="F171" s="364"/>
      <c r="G171" s="364"/>
      <c r="H171" s="364"/>
      <c r="I171" s="302">
        <f t="shared" si="17"/>
        <v>0</v>
      </c>
      <c r="J171" s="315" t="s">
        <v>47</v>
      </c>
      <c r="K171" s="59">
        <f t="shared" si="15"/>
        <v>0</v>
      </c>
      <c r="L171" s="60">
        <f t="shared" si="16"/>
        <v>0</v>
      </c>
      <c r="M171" s="316"/>
      <c r="N171" s="271"/>
    </row>
    <row r="172" spans="1:14" ht="16.5" customHeight="1" x14ac:dyDescent="0.25">
      <c r="A172" s="363">
        <v>43572</v>
      </c>
      <c r="B172" s="364" t="s">
        <v>45</v>
      </c>
      <c r="C172" s="364"/>
      <c r="D172" s="364"/>
      <c r="E172" s="364"/>
      <c r="F172" s="364"/>
      <c r="G172" s="364"/>
      <c r="H172" s="364"/>
      <c r="I172" s="302">
        <f t="shared" si="17"/>
        <v>0</v>
      </c>
      <c r="J172" s="315" t="s">
        <v>47</v>
      </c>
      <c r="K172" s="59">
        <f t="shared" si="15"/>
        <v>0</v>
      </c>
      <c r="L172" s="60">
        <f t="shared" si="16"/>
        <v>0</v>
      </c>
      <c r="M172" s="316"/>
      <c r="N172" s="271"/>
    </row>
    <row r="173" spans="1:14" ht="16.5" customHeight="1" x14ac:dyDescent="0.25">
      <c r="A173" s="363">
        <v>43573</v>
      </c>
      <c r="B173" s="364" t="s">
        <v>45</v>
      </c>
      <c r="C173" s="364"/>
      <c r="D173" s="364"/>
      <c r="E173" s="364"/>
      <c r="F173" s="364"/>
      <c r="G173" s="364"/>
      <c r="H173" s="364"/>
      <c r="I173" s="302">
        <f t="shared" si="17"/>
        <v>0</v>
      </c>
      <c r="J173" s="315" t="s">
        <v>47</v>
      </c>
      <c r="K173" s="59">
        <f t="shared" si="15"/>
        <v>0</v>
      </c>
      <c r="L173" s="60">
        <f t="shared" si="16"/>
        <v>0</v>
      </c>
      <c r="M173" s="316"/>
      <c r="N173" s="271"/>
    </row>
    <row r="174" spans="1:14" ht="16.5" customHeight="1" thickBot="1" x14ac:dyDescent="0.3">
      <c r="A174" s="365">
        <v>43574</v>
      </c>
      <c r="B174" s="366" t="s">
        <v>45</v>
      </c>
      <c r="C174" s="366"/>
      <c r="D174" s="366"/>
      <c r="E174" s="366"/>
      <c r="F174" s="366"/>
      <c r="G174" s="366"/>
      <c r="H174" s="366"/>
      <c r="I174" s="303">
        <f t="shared" si="17"/>
        <v>0</v>
      </c>
      <c r="J174" s="350" t="s">
        <v>47</v>
      </c>
      <c r="K174" s="64">
        <f t="shared" si="15"/>
        <v>0</v>
      </c>
      <c r="L174" s="65">
        <f t="shared" si="16"/>
        <v>0</v>
      </c>
      <c r="M174" s="329"/>
      <c r="N174" s="272"/>
    </row>
    <row r="175" spans="1:14" ht="16.5" customHeight="1" x14ac:dyDescent="0.25">
      <c r="A175" s="67">
        <v>43577</v>
      </c>
      <c r="B175" s="367" t="s">
        <v>45</v>
      </c>
      <c r="C175" s="367"/>
      <c r="D175" s="367"/>
      <c r="E175" s="367"/>
      <c r="F175" s="367"/>
      <c r="G175" s="367"/>
      <c r="H175" s="367"/>
      <c r="I175" s="368">
        <f t="shared" si="17"/>
        <v>0</v>
      </c>
      <c r="J175" s="378" t="s">
        <v>47</v>
      </c>
      <c r="K175" s="71">
        <f t="shared" si="15"/>
        <v>0</v>
      </c>
      <c r="L175" s="72">
        <f t="shared" si="16"/>
        <v>0</v>
      </c>
      <c r="M175" s="322"/>
      <c r="N175" s="73"/>
    </row>
    <row r="176" spans="1:14" ht="16.5" customHeight="1" x14ac:dyDescent="0.25">
      <c r="A176" s="58">
        <v>43578</v>
      </c>
      <c r="B176" s="289">
        <v>0.33333333333333331</v>
      </c>
      <c r="C176" s="289">
        <v>0.58333333333333337</v>
      </c>
      <c r="D176" s="54">
        <f t="shared" ref="D176:D222" si="18">MAX((INT((C176-B176)*1440)/60),0)</f>
        <v>6</v>
      </c>
      <c r="E176" s="290">
        <v>0</v>
      </c>
      <c r="F176" s="290">
        <v>30</v>
      </c>
      <c r="G176" s="290">
        <v>0</v>
      </c>
      <c r="H176" s="290">
        <v>12</v>
      </c>
      <c r="I176" s="302">
        <f t="shared" si="17"/>
        <v>318</v>
      </c>
      <c r="J176" s="292"/>
      <c r="K176" s="59">
        <f t="shared" si="15"/>
        <v>1</v>
      </c>
      <c r="L176" s="60">
        <f t="shared" si="16"/>
        <v>5.3</v>
      </c>
      <c r="M176" s="293"/>
      <c r="N176" s="61"/>
    </row>
    <row r="177" spans="1:14" ht="16.5" customHeight="1" x14ac:dyDescent="0.25">
      <c r="A177" s="58">
        <v>43579</v>
      </c>
      <c r="B177" s="289">
        <v>0.33333333333333331</v>
      </c>
      <c r="C177" s="289">
        <v>0.58333333333333337</v>
      </c>
      <c r="D177" s="54">
        <f t="shared" si="18"/>
        <v>6</v>
      </c>
      <c r="E177" s="290">
        <v>0</v>
      </c>
      <c r="F177" s="290">
        <v>30</v>
      </c>
      <c r="G177" s="290">
        <v>0</v>
      </c>
      <c r="H177" s="290">
        <v>12</v>
      </c>
      <c r="I177" s="302">
        <f t="shared" si="17"/>
        <v>318</v>
      </c>
      <c r="J177" s="292"/>
      <c r="K177" s="59">
        <f t="shared" si="15"/>
        <v>1</v>
      </c>
      <c r="L177" s="60">
        <f t="shared" si="16"/>
        <v>5.3</v>
      </c>
      <c r="M177" s="293"/>
      <c r="N177" s="61"/>
    </row>
    <row r="178" spans="1:14" ht="16.5" customHeight="1" x14ac:dyDescent="0.25">
      <c r="A178" s="58">
        <v>43580</v>
      </c>
      <c r="B178" s="289">
        <v>0.33333333333333331</v>
      </c>
      <c r="C178" s="289">
        <v>0.58333333333333337</v>
      </c>
      <c r="D178" s="54">
        <f t="shared" si="18"/>
        <v>6</v>
      </c>
      <c r="E178" s="290">
        <v>0</v>
      </c>
      <c r="F178" s="290">
        <v>30</v>
      </c>
      <c r="G178" s="290">
        <v>0</v>
      </c>
      <c r="H178" s="290">
        <v>12</v>
      </c>
      <c r="I178" s="302">
        <f t="shared" si="17"/>
        <v>318</v>
      </c>
      <c r="J178" s="292"/>
      <c r="K178" s="59">
        <f t="shared" si="15"/>
        <v>1</v>
      </c>
      <c r="L178" s="60">
        <f t="shared" si="16"/>
        <v>5.3</v>
      </c>
      <c r="M178" s="293"/>
      <c r="N178" s="61"/>
    </row>
    <row r="179" spans="1:14" ht="16.5" customHeight="1" thickBot="1" x14ac:dyDescent="0.3">
      <c r="A179" s="62">
        <v>43581</v>
      </c>
      <c r="B179" s="294">
        <v>0.33333333333333331</v>
      </c>
      <c r="C179" s="294">
        <v>0.58333333333333337</v>
      </c>
      <c r="D179" s="63">
        <f t="shared" si="18"/>
        <v>6</v>
      </c>
      <c r="E179" s="295">
        <v>0</v>
      </c>
      <c r="F179" s="295">
        <v>30</v>
      </c>
      <c r="G179" s="295">
        <v>0</v>
      </c>
      <c r="H179" s="295">
        <v>12</v>
      </c>
      <c r="I179" s="303">
        <f t="shared" si="17"/>
        <v>318</v>
      </c>
      <c r="J179" s="297"/>
      <c r="K179" s="64">
        <f t="shared" si="15"/>
        <v>1</v>
      </c>
      <c r="L179" s="65">
        <f t="shared" si="16"/>
        <v>5.3</v>
      </c>
      <c r="M179" s="298"/>
      <c r="N179" s="66"/>
    </row>
    <row r="180" spans="1:14" ht="16.5" customHeight="1" x14ac:dyDescent="0.25">
      <c r="A180" s="53">
        <v>43584</v>
      </c>
      <c r="B180" s="307">
        <v>0.33333333333333331</v>
      </c>
      <c r="C180" s="307">
        <v>0.58333333333333337</v>
      </c>
      <c r="D180" s="174">
        <f t="shared" si="18"/>
        <v>6</v>
      </c>
      <c r="E180" s="310">
        <v>0</v>
      </c>
      <c r="F180" s="310">
        <v>30</v>
      </c>
      <c r="G180" s="310">
        <v>0</v>
      </c>
      <c r="H180" s="310">
        <v>12</v>
      </c>
      <c r="I180" s="355">
        <f t="shared" si="17"/>
        <v>318</v>
      </c>
      <c r="J180" s="312"/>
      <c r="K180" s="55">
        <f t="shared" si="15"/>
        <v>1</v>
      </c>
      <c r="L180" s="56">
        <f t="shared" si="16"/>
        <v>5.3</v>
      </c>
      <c r="M180" s="313"/>
      <c r="N180" s="57"/>
    </row>
    <row r="181" spans="1:14" ht="16.5" customHeight="1" x14ac:dyDescent="0.25">
      <c r="A181" s="58">
        <v>43585</v>
      </c>
      <c r="B181" s="289">
        <v>0.33333333333333331</v>
      </c>
      <c r="C181" s="289">
        <v>0.58333333333333337</v>
      </c>
      <c r="D181" s="54">
        <f t="shared" si="18"/>
        <v>6</v>
      </c>
      <c r="E181" s="290">
        <v>0</v>
      </c>
      <c r="F181" s="290">
        <v>30</v>
      </c>
      <c r="G181" s="290">
        <v>0</v>
      </c>
      <c r="H181" s="290">
        <v>12</v>
      </c>
      <c r="I181" s="302">
        <f t="shared" si="17"/>
        <v>318</v>
      </c>
      <c r="J181" s="292"/>
      <c r="K181" s="59">
        <f t="shared" si="15"/>
        <v>1</v>
      </c>
      <c r="L181" s="60">
        <f t="shared" si="16"/>
        <v>5.3</v>
      </c>
      <c r="M181" s="293"/>
      <c r="N181" s="61"/>
    </row>
    <row r="182" spans="1:14" ht="16.5" customHeight="1" x14ac:dyDescent="0.25">
      <c r="A182" s="176">
        <v>43586</v>
      </c>
      <c r="B182" s="289">
        <v>0.33333333333333331</v>
      </c>
      <c r="C182" s="289">
        <v>0.58333333333333337</v>
      </c>
      <c r="D182" s="177">
        <f t="shared" si="18"/>
        <v>6</v>
      </c>
      <c r="E182" s="290">
        <v>0</v>
      </c>
      <c r="F182" s="290">
        <v>30</v>
      </c>
      <c r="G182" s="290">
        <v>0</v>
      </c>
      <c r="H182" s="290">
        <v>12</v>
      </c>
      <c r="I182" s="369">
        <f t="shared" si="17"/>
        <v>318</v>
      </c>
      <c r="J182" s="292"/>
      <c r="K182" s="178">
        <f t="shared" si="15"/>
        <v>1</v>
      </c>
      <c r="L182" s="179">
        <f t="shared" si="16"/>
        <v>5.3</v>
      </c>
      <c r="M182" s="293"/>
      <c r="N182" s="180"/>
    </row>
    <row r="183" spans="1:14" ht="16.5" customHeight="1" x14ac:dyDescent="0.25">
      <c r="A183" s="176">
        <v>43587</v>
      </c>
      <c r="B183" s="289">
        <v>0.33333333333333331</v>
      </c>
      <c r="C183" s="289">
        <v>0.58333333333333337</v>
      </c>
      <c r="D183" s="177">
        <f t="shared" si="18"/>
        <v>6</v>
      </c>
      <c r="E183" s="290">
        <v>0</v>
      </c>
      <c r="F183" s="290">
        <v>30</v>
      </c>
      <c r="G183" s="290">
        <v>0</v>
      </c>
      <c r="H183" s="290">
        <v>12</v>
      </c>
      <c r="I183" s="369">
        <f t="shared" si="17"/>
        <v>318</v>
      </c>
      <c r="J183" s="292"/>
      <c r="K183" s="178">
        <f t="shared" si="15"/>
        <v>1</v>
      </c>
      <c r="L183" s="179">
        <f t="shared" si="16"/>
        <v>5.3</v>
      </c>
      <c r="M183" s="293"/>
      <c r="N183" s="180"/>
    </row>
    <row r="184" spans="1:14" ht="16.5" customHeight="1" thickBot="1" x14ac:dyDescent="0.3">
      <c r="A184" s="181">
        <v>43588</v>
      </c>
      <c r="B184" s="294">
        <v>0.33333333333333331</v>
      </c>
      <c r="C184" s="294">
        <v>0.58333333333333337</v>
      </c>
      <c r="D184" s="182">
        <f t="shared" si="18"/>
        <v>6</v>
      </c>
      <c r="E184" s="295">
        <v>0</v>
      </c>
      <c r="F184" s="295">
        <v>30</v>
      </c>
      <c r="G184" s="295">
        <v>0</v>
      </c>
      <c r="H184" s="295">
        <v>12</v>
      </c>
      <c r="I184" s="370">
        <f t="shared" si="17"/>
        <v>318</v>
      </c>
      <c r="J184" s="297"/>
      <c r="K184" s="183">
        <f t="shared" si="15"/>
        <v>1</v>
      </c>
      <c r="L184" s="184">
        <f t="shared" si="16"/>
        <v>5.3</v>
      </c>
      <c r="M184" s="298"/>
      <c r="N184" s="185"/>
    </row>
    <row r="185" spans="1:14" ht="16.5" customHeight="1" x14ac:dyDescent="0.25">
      <c r="A185" s="186">
        <v>43591</v>
      </c>
      <c r="B185" s="318">
        <v>0.33333333333333331</v>
      </c>
      <c r="C185" s="318">
        <v>0.58333333333333337</v>
      </c>
      <c r="D185" s="177">
        <f t="shared" si="18"/>
        <v>6</v>
      </c>
      <c r="E185" s="320">
        <v>0</v>
      </c>
      <c r="F185" s="320">
        <v>30</v>
      </c>
      <c r="G185" s="320">
        <v>0</v>
      </c>
      <c r="H185" s="320">
        <v>12</v>
      </c>
      <c r="I185" s="369">
        <f t="shared" si="17"/>
        <v>318</v>
      </c>
      <c r="J185" s="378"/>
      <c r="K185" s="187">
        <f t="shared" si="15"/>
        <v>1</v>
      </c>
      <c r="L185" s="188">
        <f t="shared" si="16"/>
        <v>5.3</v>
      </c>
      <c r="M185" s="322"/>
      <c r="N185" s="189"/>
    </row>
    <row r="186" spans="1:14" ht="16.5" customHeight="1" x14ac:dyDescent="0.25">
      <c r="A186" s="176">
        <v>43592</v>
      </c>
      <c r="B186" s="289">
        <v>0.33333333333333331</v>
      </c>
      <c r="C186" s="289">
        <v>0.58333333333333337</v>
      </c>
      <c r="D186" s="177">
        <f t="shared" si="18"/>
        <v>6</v>
      </c>
      <c r="E186" s="290">
        <v>0</v>
      </c>
      <c r="F186" s="290">
        <v>30</v>
      </c>
      <c r="G186" s="290">
        <v>0</v>
      </c>
      <c r="H186" s="290">
        <v>12</v>
      </c>
      <c r="I186" s="369">
        <f t="shared" si="17"/>
        <v>318</v>
      </c>
      <c r="J186" s="292"/>
      <c r="K186" s="178">
        <f t="shared" si="15"/>
        <v>1</v>
      </c>
      <c r="L186" s="179">
        <f t="shared" si="16"/>
        <v>5.3</v>
      </c>
      <c r="M186" s="293"/>
      <c r="N186" s="180"/>
    </row>
    <row r="187" spans="1:14" ht="16.5" customHeight="1" x14ac:dyDescent="0.25">
      <c r="A187" s="176">
        <v>43593</v>
      </c>
      <c r="B187" s="289">
        <v>0.33333333333333331</v>
      </c>
      <c r="C187" s="289">
        <v>0.58333333333333337</v>
      </c>
      <c r="D187" s="177">
        <f t="shared" si="18"/>
        <v>6</v>
      </c>
      <c r="E187" s="290">
        <v>0</v>
      </c>
      <c r="F187" s="290">
        <v>30</v>
      </c>
      <c r="G187" s="290">
        <v>0</v>
      </c>
      <c r="H187" s="290">
        <v>12</v>
      </c>
      <c r="I187" s="369">
        <f t="shared" si="17"/>
        <v>318</v>
      </c>
      <c r="J187" s="292"/>
      <c r="K187" s="178">
        <f t="shared" si="15"/>
        <v>1</v>
      </c>
      <c r="L187" s="179">
        <f t="shared" si="16"/>
        <v>5.3</v>
      </c>
      <c r="M187" s="293"/>
      <c r="N187" s="180"/>
    </row>
    <row r="188" spans="1:14" ht="16.5" customHeight="1" x14ac:dyDescent="0.25">
      <c r="A188" s="176">
        <v>43594</v>
      </c>
      <c r="B188" s="289">
        <v>0.33333333333333331</v>
      </c>
      <c r="C188" s="289">
        <v>0.58333333333333337</v>
      </c>
      <c r="D188" s="177">
        <f t="shared" si="18"/>
        <v>6</v>
      </c>
      <c r="E188" s="290">
        <v>0</v>
      </c>
      <c r="F188" s="290">
        <v>30</v>
      </c>
      <c r="G188" s="290">
        <v>0</v>
      </c>
      <c r="H188" s="290">
        <v>12</v>
      </c>
      <c r="I188" s="369">
        <f t="shared" si="17"/>
        <v>318</v>
      </c>
      <c r="J188" s="292"/>
      <c r="K188" s="178">
        <f t="shared" si="15"/>
        <v>1</v>
      </c>
      <c r="L188" s="179">
        <f t="shared" si="16"/>
        <v>5.3</v>
      </c>
      <c r="M188" s="293"/>
      <c r="N188" s="180"/>
    </row>
    <row r="189" spans="1:14" ht="16.5" customHeight="1" thickBot="1" x14ac:dyDescent="0.3">
      <c r="A189" s="181">
        <v>43595</v>
      </c>
      <c r="B189" s="294">
        <v>0.33333333333333331</v>
      </c>
      <c r="C189" s="294">
        <v>0.58333333333333337</v>
      </c>
      <c r="D189" s="182">
        <f t="shared" si="18"/>
        <v>6</v>
      </c>
      <c r="E189" s="295">
        <v>0</v>
      </c>
      <c r="F189" s="295">
        <v>30</v>
      </c>
      <c r="G189" s="295">
        <v>0</v>
      </c>
      <c r="H189" s="295">
        <v>12</v>
      </c>
      <c r="I189" s="370">
        <f t="shared" si="17"/>
        <v>318</v>
      </c>
      <c r="J189" s="297"/>
      <c r="K189" s="183">
        <f t="shared" si="15"/>
        <v>1</v>
      </c>
      <c r="L189" s="184">
        <f t="shared" si="16"/>
        <v>5.3</v>
      </c>
      <c r="M189" s="298"/>
      <c r="N189" s="185"/>
    </row>
    <row r="190" spans="1:14" ht="16.5" customHeight="1" x14ac:dyDescent="0.25">
      <c r="A190" s="190">
        <v>43598</v>
      </c>
      <c r="B190" s="318">
        <v>0.33333333333333331</v>
      </c>
      <c r="C190" s="318">
        <v>0.58333333333333337</v>
      </c>
      <c r="D190" s="177">
        <f t="shared" si="18"/>
        <v>6</v>
      </c>
      <c r="E190" s="320">
        <v>0</v>
      </c>
      <c r="F190" s="320">
        <v>30</v>
      </c>
      <c r="G190" s="320">
        <v>0</v>
      </c>
      <c r="H190" s="320">
        <v>12</v>
      </c>
      <c r="I190" s="369">
        <f t="shared" si="17"/>
        <v>318</v>
      </c>
      <c r="J190" s="378"/>
      <c r="K190" s="191">
        <f t="shared" si="15"/>
        <v>1</v>
      </c>
      <c r="L190" s="192">
        <f t="shared" si="16"/>
        <v>5.3</v>
      </c>
      <c r="M190" s="322"/>
      <c r="N190" s="193"/>
    </row>
    <row r="191" spans="1:14" ht="16.5" customHeight="1" x14ac:dyDescent="0.25">
      <c r="A191" s="176">
        <v>43599</v>
      </c>
      <c r="B191" s="289">
        <v>0.33333333333333331</v>
      </c>
      <c r="C191" s="289">
        <v>0.58333333333333337</v>
      </c>
      <c r="D191" s="177">
        <f t="shared" si="18"/>
        <v>6</v>
      </c>
      <c r="E191" s="290">
        <v>0</v>
      </c>
      <c r="F191" s="290">
        <v>30</v>
      </c>
      <c r="G191" s="290">
        <v>0</v>
      </c>
      <c r="H191" s="290">
        <v>12</v>
      </c>
      <c r="I191" s="369">
        <f t="shared" si="17"/>
        <v>318</v>
      </c>
      <c r="J191" s="292"/>
      <c r="K191" s="178">
        <f t="shared" si="15"/>
        <v>1</v>
      </c>
      <c r="L191" s="179">
        <f t="shared" si="16"/>
        <v>5.3</v>
      </c>
      <c r="M191" s="293"/>
      <c r="N191" s="180"/>
    </row>
    <row r="192" spans="1:14" ht="16.5" customHeight="1" x14ac:dyDescent="0.25">
      <c r="A192" s="176">
        <v>43600</v>
      </c>
      <c r="B192" s="289">
        <v>0.33333333333333331</v>
      </c>
      <c r="C192" s="289">
        <v>0.58333333333333337</v>
      </c>
      <c r="D192" s="177">
        <f t="shared" si="18"/>
        <v>6</v>
      </c>
      <c r="E192" s="290">
        <v>0</v>
      </c>
      <c r="F192" s="290">
        <v>30</v>
      </c>
      <c r="G192" s="290">
        <v>0</v>
      </c>
      <c r="H192" s="290">
        <v>12</v>
      </c>
      <c r="I192" s="369">
        <f t="shared" si="17"/>
        <v>318</v>
      </c>
      <c r="J192" s="292"/>
      <c r="K192" s="178">
        <f t="shared" si="15"/>
        <v>1</v>
      </c>
      <c r="L192" s="179">
        <f t="shared" si="16"/>
        <v>5.3</v>
      </c>
      <c r="M192" s="293"/>
      <c r="N192" s="180"/>
    </row>
    <row r="193" spans="1:14" ht="16.5" customHeight="1" x14ac:dyDescent="0.25">
      <c r="A193" s="176">
        <v>43601</v>
      </c>
      <c r="B193" s="289">
        <v>0.33333333333333331</v>
      </c>
      <c r="C193" s="289">
        <v>0.58333333333333337</v>
      </c>
      <c r="D193" s="177">
        <f t="shared" si="18"/>
        <v>6</v>
      </c>
      <c r="E193" s="290">
        <v>0</v>
      </c>
      <c r="F193" s="290">
        <v>30</v>
      </c>
      <c r="G193" s="290">
        <v>0</v>
      </c>
      <c r="H193" s="290">
        <v>12</v>
      </c>
      <c r="I193" s="369">
        <f t="shared" si="17"/>
        <v>318</v>
      </c>
      <c r="J193" s="292"/>
      <c r="K193" s="178">
        <f t="shared" si="15"/>
        <v>1</v>
      </c>
      <c r="L193" s="179">
        <f t="shared" si="16"/>
        <v>5.3</v>
      </c>
      <c r="M193" s="293"/>
      <c r="N193" s="180"/>
    </row>
    <row r="194" spans="1:14" ht="16.5" customHeight="1" thickBot="1" x14ac:dyDescent="0.3">
      <c r="A194" s="181">
        <v>43602</v>
      </c>
      <c r="B194" s="294">
        <v>0.33333333333333331</v>
      </c>
      <c r="C194" s="294">
        <v>0.58333333333333337</v>
      </c>
      <c r="D194" s="182">
        <f t="shared" si="18"/>
        <v>6</v>
      </c>
      <c r="E194" s="295">
        <v>0</v>
      </c>
      <c r="F194" s="295">
        <v>30</v>
      </c>
      <c r="G194" s="295">
        <v>0</v>
      </c>
      <c r="H194" s="295">
        <v>12</v>
      </c>
      <c r="I194" s="370">
        <f t="shared" si="17"/>
        <v>318</v>
      </c>
      <c r="J194" s="297"/>
      <c r="K194" s="183">
        <f t="shared" si="15"/>
        <v>1</v>
      </c>
      <c r="L194" s="184">
        <f t="shared" si="16"/>
        <v>5.3</v>
      </c>
      <c r="M194" s="298"/>
      <c r="N194" s="185"/>
    </row>
    <row r="195" spans="1:14" ht="16.5" customHeight="1" x14ac:dyDescent="0.25">
      <c r="A195" s="186">
        <v>43605</v>
      </c>
      <c r="B195" s="318">
        <v>0.33333333333333331</v>
      </c>
      <c r="C195" s="318">
        <v>0.58333333333333337</v>
      </c>
      <c r="D195" s="177">
        <f t="shared" si="18"/>
        <v>6</v>
      </c>
      <c r="E195" s="320">
        <v>0</v>
      </c>
      <c r="F195" s="320">
        <v>30</v>
      </c>
      <c r="G195" s="320">
        <v>0</v>
      </c>
      <c r="H195" s="320">
        <v>12</v>
      </c>
      <c r="I195" s="369">
        <f t="shared" si="17"/>
        <v>318</v>
      </c>
      <c r="J195" s="378"/>
      <c r="K195" s="187">
        <f t="shared" si="15"/>
        <v>1</v>
      </c>
      <c r="L195" s="188">
        <f t="shared" si="16"/>
        <v>5.3</v>
      </c>
      <c r="M195" s="322"/>
      <c r="N195" s="189"/>
    </row>
    <row r="196" spans="1:14" ht="16.5" customHeight="1" x14ac:dyDescent="0.25">
      <c r="A196" s="176">
        <v>43606</v>
      </c>
      <c r="B196" s="289">
        <v>0.33333333333333331</v>
      </c>
      <c r="C196" s="289">
        <v>0.58333333333333337</v>
      </c>
      <c r="D196" s="177">
        <f t="shared" si="18"/>
        <v>6</v>
      </c>
      <c r="E196" s="290">
        <v>0</v>
      </c>
      <c r="F196" s="290">
        <v>30</v>
      </c>
      <c r="G196" s="290">
        <v>0</v>
      </c>
      <c r="H196" s="290">
        <v>12</v>
      </c>
      <c r="I196" s="369">
        <f t="shared" si="17"/>
        <v>318</v>
      </c>
      <c r="J196" s="292"/>
      <c r="K196" s="178">
        <f t="shared" si="15"/>
        <v>1</v>
      </c>
      <c r="L196" s="179">
        <f t="shared" si="16"/>
        <v>5.3</v>
      </c>
      <c r="M196" s="293"/>
      <c r="N196" s="180"/>
    </row>
    <row r="197" spans="1:14" ht="16.5" customHeight="1" x14ac:dyDescent="0.25">
      <c r="A197" s="176">
        <v>43607</v>
      </c>
      <c r="B197" s="289">
        <v>0.33333333333333331</v>
      </c>
      <c r="C197" s="289">
        <v>0.58333333333333337</v>
      </c>
      <c r="D197" s="177">
        <f t="shared" si="18"/>
        <v>6</v>
      </c>
      <c r="E197" s="290">
        <v>0</v>
      </c>
      <c r="F197" s="290">
        <v>30</v>
      </c>
      <c r="G197" s="290">
        <v>0</v>
      </c>
      <c r="H197" s="290">
        <v>12</v>
      </c>
      <c r="I197" s="369">
        <f t="shared" si="17"/>
        <v>318</v>
      </c>
      <c r="J197" s="292"/>
      <c r="K197" s="178">
        <f t="shared" si="15"/>
        <v>1</v>
      </c>
      <c r="L197" s="179">
        <f t="shared" si="16"/>
        <v>5.3</v>
      </c>
      <c r="M197" s="293"/>
      <c r="N197" s="180"/>
    </row>
    <row r="198" spans="1:14" ht="16.5" customHeight="1" x14ac:dyDescent="0.25">
      <c r="A198" s="176">
        <v>43608</v>
      </c>
      <c r="B198" s="289">
        <v>0.33333333333333331</v>
      </c>
      <c r="C198" s="289">
        <v>0.58333333333333337</v>
      </c>
      <c r="D198" s="177">
        <f t="shared" si="18"/>
        <v>6</v>
      </c>
      <c r="E198" s="290">
        <v>0</v>
      </c>
      <c r="F198" s="290">
        <v>30</v>
      </c>
      <c r="G198" s="290">
        <v>0</v>
      </c>
      <c r="H198" s="290">
        <v>12</v>
      </c>
      <c r="I198" s="369">
        <f t="shared" si="17"/>
        <v>318</v>
      </c>
      <c r="J198" s="292"/>
      <c r="K198" s="178">
        <f t="shared" si="15"/>
        <v>1</v>
      </c>
      <c r="L198" s="179">
        <f t="shared" si="16"/>
        <v>5.3</v>
      </c>
      <c r="M198" s="293"/>
      <c r="N198" s="180"/>
    </row>
    <row r="199" spans="1:14" ht="16.5" customHeight="1" thickBot="1" x14ac:dyDescent="0.3">
      <c r="A199" s="181">
        <v>43609</v>
      </c>
      <c r="B199" s="294">
        <v>0.33333333333333331</v>
      </c>
      <c r="C199" s="294">
        <v>0.58333333333333337</v>
      </c>
      <c r="D199" s="182">
        <f t="shared" si="18"/>
        <v>6</v>
      </c>
      <c r="E199" s="295">
        <v>0</v>
      </c>
      <c r="F199" s="295">
        <v>30</v>
      </c>
      <c r="G199" s="295">
        <v>0</v>
      </c>
      <c r="H199" s="295">
        <v>12</v>
      </c>
      <c r="I199" s="370">
        <f t="shared" si="17"/>
        <v>318</v>
      </c>
      <c r="J199" s="297"/>
      <c r="K199" s="183">
        <f t="shared" si="15"/>
        <v>1</v>
      </c>
      <c r="L199" s="184">
        <f t="shared" si="16"/>
        <v>5.3</v>
      </c>
      <c r="M199" s="298"/>
      <c r="N199" s="185"/>
    </row>
    <row r="200" spans="1:14" s="205" customFormat="1" ht="16.5" customHeight="1" x14ac:dyDescent="0.25">
      <c r="A200" s="186">
        <v>43612</v>
      </c>
      <c r="B200" s="194" t="s">
        <v>10</v>
      </c>
      <c r="C200" s="195"/>
      <c r="D200" s="196"/>
      <c r="E200" s="228"/>
      <c r="F200" s="228"/>
      <c r="G200" s="228"/>
      <c r="H200" s="228"/>
      <c r="I200" s="233"/>
      <c r="J200" s="215" t="s">
        <v>70</v>
      </c>
      <c r="K200" s="187">
        <f t="shared" si="15"/>
        <v>0</v>
      </c>
      <c r="L200" s="188">
        <f t="shared" si="16"/>
        <v>0</v>
      </c>
      <c r="M200" s="220"/>
      <c r="N200" s="189"/>
    </row>
    <row r="201" spans="1:14" ht="16.5" customHeight="1" x14ac:dyDescent="0.25">
      <c r="A201" s="176">
        <v>43613</v>
      </c>
      <c r="B201" s="289">
        <v>0.33333333333333331</v>
      </c>
      <c r="C201" s="289">
        <v>0.58333333333333337</v>
      </c>
      <c r="D201" s="177">
        <f t="shared" si="18"/>
        <v>6</v>
      </c>
      <c r="E201" s="290">
        <v>0</v>
      </c>
      <c r="F201" s="290">
        <v>30</v>
      </c>
      <c r="G201" s="290">
        <v>0</v>
      </c>
      <c r="H201" s="290">
        <v>12</v>
      </c>
      <c r="I201" s="369">
        <f t="shared" si="17"/>
        <v>318</v>
      </c>
      <c r="J201" s="292"/>
      <c r="K201" s="178">
        <f t="shared" si="15"/>
        <v>1</v>
      </c>
      <c r="L201" s="179">
        <f t="shared" si="16"/>
        <v>5.3</v>
      </c>
      <c r="M201" s="293"/>
      <c r="N201" s="180"/>
    </row>
    <row r="202" spans="1:14" ht="16.5" customHeight="1" x14ac:dyDescent="0.25">
      <c r="A202" s="176">
        <v>43614</v>
      </c>
      <c r="B202" s="289">
        <v>0.33333333333333331</v>
      </c>
      <c r="C202" s="289">
        <v>0.58333333333333337</v>
      </c>
      <c r="D202" s="177">
        <f t="shared" si="18"/>
        <v>6</v>
      </c>
      <c r="E202" s="290">
        <v>0</v>
      </c>
      <c r="F202" s="290">
        <v>30</v>
      </c>
      <c r="G202" s="290">
        <v>0</v>
      </c>
      <c r="H202" s="290">
        <v>12</v>
      </c>
      <c r="I202" s="369">
        <f t="shared" si="17"/>
        <v>318</v>
      </c>
      <c r="J202" s="292"/>
      <c r="K202" s="178">
        <f t="shared" ref="K202:K224" si="19">IF(I202+M202&gt;0,1,0)</f>
        <v>1</v>
      </c>
      <c r="L202" s="179">
        <f t="shared" si="16"/>
        <v>5.3</v>
      </c>
      <c r="M202" s="293"/>
      <c r="N202" s="180"/>
    </row>
    <row r="203" spans="1:14" ht="16.5" customHeight="1" x14ac:dyDescent="0.25">
      <c r="A203" s="176">
        <v>43615</v>
      </c>
      <c r="B203" s="289">
        <v>0.33333333333333331</v>
      </c>
      <c r="C203" s="289">
        <v>0.58333333333333337</v>
      </c>
      <c r="D203" s="177">
        <f t="shared" si="18"/>
        <v>6</v>
      </c>
      <c r="E203" s="290">
        <v>0</v>
      </c>
      <c r="F203" s="290">
        <v>30</v>
      </c>
      <c r="G203" s="290">
        <v>0</v>
      </c>
      <c r="H203" s="290">
        <v>12</v>
      </c>
      <c r="I203" s="369">
        <f t="shared" si="17"/>
        <v>318</v>
      </c>
      <c r="J203" s="292"/>
      <c r="K203" s="178">
        <f t="shared" si="19"/>
        <v>1</v>
      </c>
      <c r="L203" s="179">
        <f t="shared" si="16"/>
        <v>5.3</v>
      </c>
      <c r="M203" s="293"/>
      <c r="N203" s="180"/>
    </row>
    <row r="204" spans="1:14" ht="16.5" customHeight="1" thickBot="1" x14ac:dyDescent="0.3">
      <c r="A204" s="181">
        <v>43616</v>
      </c>
      <c r="B204" s="294">
        <v>0.33333333333333331</v>
      </c>
      <c r="C204" s="294">
        <v>0.58333333333333337</v>
      </c>
      <c r="D204" s="182">
        <f t="shared" si="18"/>
        <v>6</v>
      </c>
      <c r="E204" s="295">
        <v>0</v>
      </c>
      <c r="F204" s="295">
        <v>30</v>
      </c>
      <c r="G204" s="295">
        <v>0</v>
      </c>
      <c r="H204" s="295">
        <v>12</v>
      </c>
      <c r="I204" s="370">
        <f t="shared" si="17"/>
        <v>318</v>
      </c>
      <c r="J204" s="297"/>
      <c r="K204" s="183">
        <f t="shared" si="19"/>
        <v>1</v>
      </c>
      <c r="L204" s="184">
        <f t="shared" si="16"/>
        <v>5.3</v>
      </c>
      <c r="M204" s="298"/>
      <c r="N204" s="185"/>
    </row>
    <row r="205" spans="1:14" ht="16.5" customHeight="1" x14ac:dyDescent="0.25">
      <c r="A205" s="84">
        <v>43619</v>
      </c>
      <c r="B205" s="307">
        <v>0.33333333333333331</v>
      </c>
      <c r="C205" s="307">
        <v>0.58333333333333337</v>
      </c>
      <c r="D205" s="197">
        <f t="shared" si="18"/>
        <v>6</v>
      </c>
      <c r="E205" s="310">
        <v>0</v>
      </c>
      <c r="F205" s="310">
        <v>30</v>
      </c>
      <c r="G205" s="310">
        <v>0</v>
      </c>
      <c r="H205" s="310">
        <v>12</v>
      </c>
      <c r="I205" s="371">
        <f t="shared" si="17"/>
        <v>318</v>
      </c>
      <c r="J205" s="312"/>
      <c r="K205" s="85">
        <f t="shared" si="19"/>
        <v>1</v>
      </c>
      <c r="L205" s="86">
        <f t="shared" si="16"/>
        <v>5.3</v>
      </c>
      <c r="M205" s="313"/>
      <c r="N205" s="87"/>
    </row>
    <row r="206" spans="1:14" ht="16.5" customHeight="1" x14ac:dyDescent="0.25">
      <c r="A206" s="74">
        <v>43620</v>
      </c>
      <c r="B206" s="289">
        <v>0.33333333333333331</v>
      </c>
      <c r="C206" s="289">
        <v>0.58333333333333337</v>
      </c>
      <c r="D206" s="198">
        <f t="shared" si="18"/>
        <v>6</v>
      </c>
      <c r="E206" s="290">
        <v>0</v>
      </c>
      <c r="F206" s="290">
        <v>30</v>
      </c>
      <c r="G206" s="290">
        <v>0</v>
      </c>
      <c r="H206" s="290">
        <v>12</v>
      </c>
      <c r="I206" s="372">
        <f t="shared" si="17"/>
        <v>318</v>
      </c>
      <c r="J206" s="292"/>
      <c r="K206" s="76">
        <f t="shared" si="19"/>
        <v>1</v>
      </c>
      <c r="L206" s="77">
        <f t="shared" ref="L206:L222" si="20">I206/60</f>
        <v>5.3</v>
      </c>
      <c r="M206" s="293"/>
      <c r="N206" s="78"/>
    </row>
    <row r="207" spans="1:14" ht="16.5" customHeight="1" x14ac:dyDescent="0.25">
      <c r="A207" s="74">
        <v>43621</v>
      </c>
      <c r="B207" s="289">
        <v>0.33333333333333331</v>
      </c>
      <c r="C207" s="289">
        <v>0.58333333333333337</v>
      </c>
      <c r="D207" s="198">
        <f t="shared" si="18"/>
        <v>6</v>
      </c>
      <c r="E207" s="290">
        <v>0</v>
      </c>
      <c r="F207" s="290">
        <v>30</v>
      </c>
      <c r="G207" s="290">
        <v>0</v>
      </c>
      <c r="H207" s="290">
        <v>12</v>
      </c>
      <c r="I207" s="372">
        <f t="shared" si="17"/>
        <v>318</v>
      </c>
      <c r="J207" s="292"/>
      <c r="K207" s="76">
        <f t="shared" si="19"/>
        <v>1</v>
      </c>
      <c r="L207" s="77">
        <f t="shared" si="20"/>
        <v>5.3</v>
      </c>
      <c r="M207" s="293"/>
      <c r="N207" s="78"/>
    </row>
    <row r="208" spans="1:14" ht="16.5" customHeight="1" x14ac:dyDescent="0.25">
      <c r="A208" s="74">
        <v>43622</v>
      </c>
      <c r="B208" s="289">
        <v>0.33333333333333331</v>
      </c>
      <c r="C208" s="289">
        <v>0.58333333333333337</v>
      </c>
      <c r="D208" s="198">
        <f t="shared" si="18"/>
        <v>6</v>
      </c>
      <c r="E208" s="290">
        <v>0</v>
      </c>
      <c r="F208" s="290">
        <v>30</v>
      </c>
      <c r="G208" s="290">
        <v>0</v>
      </c>
      <c r="H208" s="290">
        <v>12</v>
      </c>
      <c r="I208" s="372">
        <f t="shared" si="17"/>
        <v>318</v>
      </c>
      <c r="J208" s="292"/>
      <c r="K208" s="76">
        <f t="shared" si="19"/>
        <v>1</v>
      </c>
      <c r="L208" s="77">
        <f t="shared" si="20"/>
        <v>5.3</v>
      </c>
      <c r="M208" s="293"/>
      <c r="N208" s="78"/>
    </row>
    <row r="209" spans="1:14" ht="16.5" customHeight="1" thickBot="1" x14ac:dyDescent="0.3">
      <c r="A209" s="79">
        <v>43623</v>
      </c>
      <c r="B209" s="294">
        <v>0.33333333333333331</v>
      </c>
      <c r="C209" s="294">
        <v>0.58333333333333337</v>
      </c>
      <c r="D209" s="80">
        <f t="shared" si="18"/>
        <v>6</v>
      </c>
      <c r="E209" s="295">
        <v>0</v>
      </c>
      <c r="F209" s="295">
        <v>30</v>
      </c>
      <c r="G209" s="295">
        <v>0</v>
      </c>
      <c r="H209" s="295">
        <v>12</v>
      </c>
      <c r="I209" s="305">
        <f t="shared" si="17"/>
        <v>318</v>
      </c>
      <c r="J209" s="297"/>
      <c r="K209" s="81">
        <f t="shared" si="19"/>
        <v>1</v>
      </c>
      <c r="L209" s="82">
        <f t="shared" si="20"/>
        <v>5.3</v>
      </c>
      <c r="M209" s="298"/>
      <c r="N209" s="83"/>
    </row>
    <row r="210" spans="1:14" ht="16.5" customHeight="1" x14ac:dyDescent="0.25">
      <c r="A210" s="84">
        <v>43626</v>
      </c>
      <c r="B210" s="307">
        <v>0.33333333333333331</v>
      </c>
      <c r="C210" s="307">
        <v>0.58333333333333337</v>
      </c>
      <c r="D210" s="197">
        <f t="shared" si="18"/>
        <v>6</v>
      </c>
      <c r="E210" s="310">
        <v>0</v>
      </c>
      <c r="F210" s="310">
        <v>30</v>
      </c>
      <c r="G210" s="310">
        <v>0</v>
      </c>
      <c r="H210" s="310">
        <v>12</v>
      </c>
      <c r="I210" s="371">
        <f t="shared" si="17"/>
        <v>318</v>
      </c>
      <c r="J210" s="312"/>
      <c r="K210" s="85">
        <f t="shared" si="19"/>
        <v>1</v>
      </c>
      <c r="L210" s="86">
        <f t="shared" si="20"/>
        <v>5.3</v>
      </c>
      <c r="M210" s="313"/>
      <c r="N210" s="87"/>
    </row>
    <row r="211" spans="1:14" ht="16.5" customHeight="1" x14ac:dyDescent="0.25">
      <c r="A211" s="74">
        <v>43627</v>
      </c>
      <c r="B211" s="289">
        <v>0.33333333333333331</v>
      </c>
      <c r="C211" s="289">
        <v>0.58333333333333337</v>
      </c>
      <c r="D211" s="198">
        <f t="shared" si="18"/>
        <v>6</v>
      </c>
      <c r="E211" s="290">
        <v>0</v>
      </c>
      <c r="F211" s="290">
        <v>30</v>
      </c>
      <c r="G211" s="290">
        <v>0</v>
      </c>
      <c r="H211" s="290">
        <v>12</v>
      </c>
      <c r="I211" s="372">
        <f t="shared" si="17"/>
        <v>318</v>
      </c>
      <c r="J211" s="292"/>
      <c r="K211" s="76">
        <f t="shared" si="19"/>
        <v>1</v>
      </c>
      <c r="L211" s="77">
        <f t="shared" si="20"/>
        <v>5.3</v>
      </c>
      <c r="M211" s="293"/>
      <c r="N211" s="78"/>
    </row>
    <row r="212" spans="1:14" ht="16.5" customHeight="1" x14ac:dyDescent="0.25">
      <c r="A212" s="74">
        <v>43628</v>
      </c>
      <c r="B212" s="289">
        <v>0.33333333333333331</v>
      </c>
      <c r="C212" s="289">
        <v>0.58333333333333337</v>
      </c>
      <c r="D212" s="198">
        <f t="shared" si="18"/>
        <v>6</v>
      </c>
      <c r="E212" s="290">
        <v>0</v>
      </c>
      <c r="F212" s="290">
        <v>30</v>
      </c>
      <c r="G212" s="290">
        <v>0</v>
      </c>
      <c r="H212" s="290">
        <v>12</v>
      </c>
      <c r="I212" s="372">
        <f t="shared" si="17"/>
        <v>318</v>
      </c>
      <c r="J212" s="292"/>
      <c r="K212" s="76">
        <f t="shared" si="19"/>
        <v>1</v>
      </c>
      <c r="L212" s="77">
        <f t="shared" si="20"/>
        <v>5.3</v>
      </c>
      <c r="M212" s="293"/>
      <c r="N212" s="78"/>
    </row>
    <row r="213" spans="1:14" ht="16.5" customHeight="1" x14ac:dyDescent="0.25">
      <c r="A213" s="74">
        <v>43629</v>
      </c>
      <c r="B213" s="289">
        <v>0.33333333333333331</v>
      </c>
      <c r="C213" s="289">
        <v>0.58333333333333337</v>
      </c>
      <c r="D213" s="198">
        <f t="shared" si="18"/>
        <v>6</v>
      </c>
      <c r="E213" s="290">
        <v>0</v>
      </c>
      <c r="F213" s="290">
        <v>30</v>
      </c>
      <c r="G213" s="290">
        <v>0</v>
      </c>
      <c r="H213" s="290">
        <v>12</v>
      </c>
      <c r="I213" s="372">
        <f t="shared" si="17"/>
        <v>318</v>
      </c>
      <c r="J213" s="292"/>
      <c r="K213" s="76">
        <f t="shared" si="19"/>
        <v>1</v>
      </c>
      <c r="L213" s="77">
        <f t="shared" si="20"/>
        <v>5.3</v>
      </c>
      <c r="M213" s="293"/>
      <c r="N213" s="78"/>
    </row>
    <row r="214" spans="1:14" ht="16.5" customHeight="1" thickBot="1" x14ac:dyDescent="0.3">
      <c r="A214" s="79">
        <v>43630</v>
      </c>
      <c r="B214" s="294">
        <v>0.33333333333333331</v>
      </c>
      <c r="C214" s="294">
        <v>0.58333333333333337</v>
      </c>
      <c r="D214" s="80">
        <f t="shared" si="18"/>
        <v>6</v>
      </c>
      <c r="E214" s="295">
        <v>0</v>
      </c>
      <c r="F214" s="295">
        <v>30</v>
      </c>
      <c r="G214" s="295">
        <v>0</v>
      </c>
      <c r="H214" s="295">
        <v>12</v>
      </c>
      <c r="I214" s="305">
        <f t="shared" si="17"/>
        <v>318</v>
      </c>
      <c r="J214" s="297"/>
      <c r="K214" s="81">
        <f t="shared" si="19"/>
        <v>1</v>
      </c>
      <c r="L214" s="82">
        <f t="shared" si="20"/>
        <v>5.3</v>
      </c>
      <c r="M214" s="298"/>
      <c r="N214" s="83"/>
    </row>
    <row r="215" spans="1:14" ht="16.5" customHeight="1" x14ac:dyDescent="0.25">
      <c r="A215" s="84">
        <v>43633</v>
      </c>
      <c r="B215" s="307">
        <v>0.33333333333333331</v>
      </c>
      <c r="C215" s="307">
        <v>0.58333333333333337</v>
      </c>
      <c r="D215" s="197">
        <f t="shared" si="18"/>
        <v>6</v>
      </c>
      <c r="E215" s="310">
        <v>0</v>
      </c>
      <c r="F215" s="310">
        <v>30</v>
      </c>
      <c r="G215" s="310">
        <v>0</v>
      </c>
      <c r="H215" s="310">
        <v>12</v>
      </c>
      <c r="I215" s="371">
        <f t="shared" si="17"/>
        <v>318</v>
      </c>
      <c r="J215" s="312"/>
      <c r="K215" s="85">
        <f t="shared" si="19"/>
        <v>1</v>
      </c>
      <c r="L215" s="86">
        <f t="shared" si="20"/>
        <v>5.3</v>
      </c>
      <c r="M215" s="313"/>
      <c r="N215" s="87"/>
    </row>
    <row r="216" spans="1:14" ht="16.5" customHeight="1" x14ac:dyDescent="0.25">
      <c r="A216" s="74">
        <v>43634</v>
      </c>
      <c r="B216" s="289">
        <v>0.33333333333333331</v>
      </c>
      <c r="C216" s="289">
        <v>0.58333333333333337</v>
      </c>
      <c r="D216" s="198">
        <f t="shared" si="18"/>
        <v>6</v>
      </c>
      <c r="E216" s="290">
        <v>0</v>
      </c>
      <c r="F216" s="290">
        <v>0</v>
      </c>
      <c r="G216" s="290">
        <v>0</v>
      </c>
      <c r="H216" s="290">
        <v>0</v>
      </c>
      <c r="I216" s="372">
        <f t="shared" si="17"/>
        <v>360</v>
      </c>
      <c r="J216" s="292" t="s">
        <v>9</v>
      </c>
      <c r="K216" s="76">
        <f t="shared" si="19"/>
        <v>1</v>
      </c>
      <c r="L216" s="77">
        <f t="shared" si="20"/>
        <v>6</v>
      </c>
      <c r="M216" s="293"/>
      <c r="N216" s="78" t="s">
        <v>27</v>
      </c>
    </row>
    <row r="217" spans="1:14" ht="16.5" customHeight="1" x14ac:dyDescent="0.25">
      <c r="A217" s="74">
        <v>43635</v>
      </c>
      <c r="B217" s="289">
        <v>0.33333333333333331</v>
      </c>
      <c r="C217" s="289">
        <v>0.58333333333333337</v>
      </c>
      <c r="D217" s="198">
        <f t="shared" si="18"/>
        <v>6</v>
      </c>
      <c r="E217" s="290">
        <v>0</v>
      </c>
      <c r="F217" s="290">
        <v>0</v>
      </c>
      <c r="G217" s="290">
        <v>0</v>
      </c>
      <c r="H217" s="290">
        <v>0</v>
      </c>
      <c r="I217" s="372">
        <f t="shared" si="17"/>
        <v>360</v>
      </c>
      <c r="J217" s="292" t="s">
        <v>9</v>
      </c>
      <c r="K217" s="76">
        <f t="shared" si="19"/>
        <v>1</v>
      </c>
      <c r="L217" s="77">
        <f t="shared" si="20"/>
        <v>6</v>
      </c>
      <c r="M217" s="293"/>
      <c r="N217" s="78" t="s">
        <v>27</v>
      </c>
    </row>
    <row r="218" spans="1:14" ht="16.5" customHeight="1" x14ac:dyDescent="0.25">
      <c r="A218" s="74">
        <v>43636</v>
      </c>
      <c r="B218" s="289">
        <v>0.33333333333333331</v>
      </c>
      <c r="C218" s="289">
        <v>0.58333333333333337</v>
      </c>
      <c r="D218" s="198">
        <f t="shared" si="18"/>
        <v>6</v>
      </c>
      <c r="E218" s="290">
        <v>0</v>
      </c>
      <c r="F218" s="290">
        <v>0</v>
      </c>
      <c r="G218" s="290">
        <v>0</v>
      </c>
      <c r="H218" s="290">
        <v>0</v>
      </c>
      <c r="I218" s="372">
        <f t="shared" si="17"/>
        <v>360</v>
      </c>
      <c r="J218" s="292" t="s">
        <v>9</v>
      </c>
      <c r="K218" s="76">
        <f t="shared" si="19"/>
        <v>1</v>
      </c>
      <c r="L218" s="77">
        <f t="shared" si="20"/>
        <v>6</v>
      </c>
      <c r="M218" s="293"/>
      <c r="N218" s="78" t="s">
        <v>27</v>
      </c>
    </row>
    <row r="219" spans="1:14" ht="16.5" customHeight="1" thickBot="1" x14ac:dyDescent="0.3">
      <c r="A219" s="79">
        <v>43637</v>
      </c>
      <c r="B219" s="294">
        <v>0.33333333333333331</v>
      </c>
      <c r="C219" s="294">
        <v>0.58333333333333337</v>
      </c>
      <c r="D219" s="80">
        <f t="shared" si="18"/>
        <v>6</v>
      </c>
      <c r="E219" s="295">
        <v>0</v>
      </c>
      <c r="F219" s="295">
        <v>0</v>
      </c>
      <c r="G219" s="295">
        <v>0</v>
      </c>
      <c r="H219" s="295">
        <v>0</v>
      </c>
      <c r="I219" s="305">
        <f t="shared" si="17"/>
        <v>360</v>
      </c>
      <c r="J219" s="297" t="s">
        <v>9</v>
      </c>
      <c r="K219" s="81">
        <f t="shared" si="19"/>
        <v>1</v>
      </c>
      <c r="L219" s="82">
        <f t="shared" si="20"/>
        <v>6</v>
      </c>
      <c r="M219" s="298"/>
      <c r="N219" s="83" t="s">
        <v>27</v>
      </c>
    </row>
    <row r="220" spans="1:14" ht="16.5" customHeight="1" x14ac:dyDescent="0.25">
      <c r="A220" s="88">
        <v>43640</v>
      </c>
      <c r="B220" s="289">
        <v>0.33333333333333331</v>
      </c>
      <c r="C220" s="307">
        <v>0.58333333333333337</v>
      </c>
      <c r="D220" s="197">
        <f t="shared" si="18"/>
        <v>6</v>
      </c>
      <c r="E220" s="290">
        <v>0</v>
      </c>
      <c r="F220" s="290">
        <v>0</v>
      </c>
      <c r="G220" s="290">
        <v>0</v>
      </c>
      <c r="H220" s="290">
        <v>0</v>
      </c>
      <c r="I220" s="371">
        <f t="shared" si="17"/>
        <v>360</v>
      </c>
      <c r="J220" s="292" t="s">
        <v>9</v>
      </c>
      <c r="K220" s="93">
        <f t="shared" si="19"/>
        <v>1</v>
      </c>
      <c r="L220" s="94">
        <f t="shared" si="20"/>
        <v>6</v>
      </c>
      <c r="M220" s="293"/>
      <c r="N220" s="95" t="s">
        <v>27</v>
      </c>
    </row>
    <row r="221" spans="1:14" ht="16.5" customHeight="1" x14ac:dyDescent="0.25">
      <c r="A221" s="74">
        <v>43641</v>
      </c>
      <c r="B221" s="289">
        <v>0.33333333333333331</v>
      </c>
      <c r="C221" s="289">
        <v>0.58333333333333337</v>
      </c>
      <c r="D221" s="198">
        <f t="shared" si="18"/>
        <v>6</v>
      </c>
      <c r="E221" s="290">
        <v>0</v>
      </c>
      <c r="F221" s="290">
        <v>0</v>
      </c>
      <c r="G221" s="290">
        <v>0</v>
      </c>
      <c r="H221" s="290">
        <v>0</v>
      </c>
      <c r="I221" s="372">
        <f t="shared" si="17"/>
        <v>360</v>
      </c>
      <c r="J221" s="292" t="s">
        <v>9</v>
      </c>
      <c r="K221" s="76">
        <f t="shared" si="19"/>
        <v>1</v>
      </c>
      <c r="L221" s="77">
        <f t="shared" si="20"/>
        <v>6</v>
      </c>
      <c r="M221" s="293"/>
      <c r="N221" s="78" t="s">
        <v>27</v>
      </c>
    </row>
    <row r="222" spans="1:14" ht="16.5" customHeight="1" x14ac:dyDescent="0.25">
      <c r="A222" s="74">
        <v>43642</v>
      </c>
      <c r="B222" s="289"/>
      <c r="C222" s="289"/>
      <c r="D222" s="198">
        <f t="shared" si="18"/>
        <v>0</v>
      </c>
      <c r="E222" s="290"/>
      <c r="F222" s="290"/>
      <c r="G222" s="290"/>
      <c r="H222" s="290"/>
      <c r="I222" s="372">
        <f t="shared" si="17"/>
        <v>0</v>
      </c>
      <c r="J222" s="292" t="s">
        <v>19</v>
      </c>
      <c r="K222" s="76">
        <f t="shared" si="19"/>
        <v>0</v>
      </c>
      <c r="L222" s="77">
        <f t="shared" si="20"/>
        <v>0</v>
      </c>
      <c r="M222" s="293"/>
      <c r="N222" s="78" t="s">
        <v>13</v>
      </c>
    </row>
    <row r="223" spans="1:14" s="205" customFormat="1" ht="16.5" customHeight="1" x14ac:dyDescent="0.25">
      <c r="A223" s="74">
        <v>43643</v>
      </c>
      <c r="B223" s="89" t="s">
        <v>28</v>
      </c>
      <c r="C223" s="90"/>
      <c r="D223" s="204"/>
      <c r="E223" s="225"/>
      <c r="F223" s="225"/>
      <c r="G223" s="225"/>
      <c r="H223" s="225"/>
      <c r="I223" s="92"/>
      <c r="J223" s="212"/>
      <c r="K223" s="76">
        <f t="shared" si="19"/>
        <v>0</v>
      </c>
      <c r="L223" s="77">
        <v>0</v>
      </c>
      <c r="M223" s="225"/>
      <c r="N223" s="78" t="s">
        <v>26</v>
      </c>
    </row>
    <row r="224" spans="1:14" s="205" customFormat="1" ht="16.5" customHeight="1" x14ac:dyDescent="0.25">
      <c r="A224" s="74">
        <v>43644</v>
      </c>
      <c r="B224" s="89" t="s">
        <v>28</v>
      </c>
      <c r="C224" s="90"/>
      <c r="D224" s="204"/>
      <c r="E224" s="225"/>
      <c r="F224" s="225"/>
      <c r="G224" s="225"/>
      <c r="H224" s="225"/>
      <c r="I224" s="92"/>
      <c r="J224" s="212"/>
      <c r="K224" s="76">
        <f t="shared" si="19"/>
        <v>0</v>
      </c>
      <c r="L224" s="77">
        <v>0</v>
      </c>
      <c r="M224" s="225"/>
      <c r="N224" s="78"/>
    </row>
    <row r="226" spans="1:12" ht="16.5" customHeight="1" x14ac:dyDescent="0.25">
      <c r="A226" s="4"/>
      <c r="C226" s="1"/>
      <c r="D226" s="202"/>
      <c r="E226" s="200"/>
      <c r="F226" s="200"/>
      <c r="G226" s="200"/>
      <c r="H226" s="200"/>
      <c r="I226" s="2"/>
    </row>
    <row r="227" spans="1:12" ht="16.5" customHeight="1" x14ac:dyDescent="0.25">
      <c r="A227" s="4"/>
      <c r="I227" s="6"/>
      <c r="L227" s="7"/>
    </row>
    <row r="228" spans="1:12" ht="16.5" customHeight="1" x14ac:dyDescent="0.25">
      <c r="A228" s="4"/>
    </row>
  </sheetData>
  <sheetProtection algorithmName="SHA-512" hashValue="XlzBIZGueOwGOyMorw6WFFwZ3JRZ4FuUnK8heuKANlpUgFhESBe7tSvYe7YHLszTHRWLyEhBbxOv3hDZImS+IA==" saltValue="Vb3hxcCmIwvpbmJBqk8vYg==" spinCount="100000" sheet="1" objects="1" scenarios="1" selectLockedCells="1"/>
  <conditionalFormatting sqref="K6">
    <cfRule type="cellIs" dxfId="11" priority="5" operator="lessThan">
      <formula>180</formula>
    </cfRule>
    <cfRule type="cellIs" dxfId="10" priority="6" operator="greaterThanOrEqual">
      <formula>180</formula>
    </cfRule>
  </conditionalFormatting>
  <conditionalFormatting sqref="L6">
    <cfRule type="cellIs" dxfId="9" priority="3" operator="lessThan">
      <formula>$D$6</formula>
    </cfRule>
    <cfRule type="cellIs" dxfId="8" priority="4" operator="greaterThanOrEqual">
      <formula>$D$6</formula>
    </cfRule>
  </conditionalFormatting>
  <conditionalFormatting sqref="M6">
    <cfRule type="cellIs" dxfId="7" priority="1" operator="greaterThan">
      <formula>$G$6</formula>
    </cfRule>
    <cfRule type="cellIs" dxfId="6" priority="2" operator="lessThanOrEqual">
      <formula>$G$6</formula>
    </cfRule>
  </conditionalFormatting>
  <dataValidations count="1">
    <dataValidation type="list" allowBlank="1" showInputMessage="1" showErrorMessage="1" errorTitle="Incorrect Grade" error="Please use the drop-down arrow to enter either K-6, 7-12, or Half-K.  " sqref="B6" xr:uid="{00000000-0002-0000-0900-000000000000}">
      <formula1>"K-6,7-12,Half-K"</formula1>
    </dataValidation>
  </dataValidations>
  <pageMargins left="0.7" right="0.7" top="0.75" bottom="0.75" header="0.3" footer="0.3"/>
  <pageSetup scale="74" fitToHeight="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28"/>
  <sheetViews>
    <sheetView zoomScale="85" zoomScaleNormal="85" workbookViewId="0">
      <pane ySplit="8" topLeftCell="A9" activePane="bottomLeft" state="frozen"/>
      <selection pane="bottomLeft"/>
    </sheetView>
  </sheetViews>
  <sheetFormatPr defaultRowHeight="16.5" customHeight="1" x14ac:dyDescent="0.25"/>
  <cols>
    <col min="1" max="1" width="16.85546875" style="8" customWidth="1"/>
    <col min="2" max="2" width="11.85546875" style="4" customWidth="1"/>
    <col min="3" max="3" width="14.85546875" style="4" customWidth="1"/>
    <col min="4" max="4" width="11" style="203" customWidth="1"/>
    <col min="5" max="5" width="10.7109375" style="201" customWidth="1"/>
    <col min="6" max="6" width="8" style="201" customWidth="1"/>
    <col min="7" max="7" width="7.5703125" style="201" customWidth="1"/>
    <col min="8" max="8" width="9.42578125" style="201" customWidth="1"/>
    <col min="9" max="9" width="12" style="5" customWidth="1"/>
    <col min="10" max="10" width="28.85546875" style="3" customWidth="1"/>
    <col min="11" max="11" width="9.5703125" customWidth="1"/>
    <col min="12" max="12" width="11.42578125" customWidth="1"/>
    <col min="13" max="13" width="15" customWidth="1"/>
    <col min="14" max="14" width="66.42578125" style="11" bestFit="1" customWidth="1"/>
  </cols>
  <sheetData>
    <row r="1" spans="1:15" ht="31.7" customHeight="1" thickBot="1" x14ac:dyDescent="0.4">
      <c r="A1" s="379" t="s">
        <v>49</v>
      </c>
      <c r="B1" s="380"/>
      <c r="C1" s="380"/>
      <c r="D1" s="380"/>
      <c r="E1" s="380"/>
      <c r="F1" s="380"/>
      <c r="G1" s="380"/>
      <c r="H1" s="380"/>
      <c r="I1" s="380"/>
      <c r="J1" s="380"/>
      <c r="K1" s="380"/>
      <c r="L1" s="380"/>
      <c r="M1" s="380"/>
      <c r="N1" s="381"/>
    </row>
    <row r="2" spans="1:15" ht="15" x14ac:dyDescent="0.25">
      <c r="A2" s="12"/>
      <c r="B2" s="273"/>
      <c r="C2" s="273"/>
      <c r="D2" s="274"/>
      <c r="E2" s="275"/>
      <c r="F2" s="275"/>
      <c r="G2" s="275"/>
      <c r="H2" s="275"/>
      <c r="I2" s="13"/>
      <c r="J2" s="13"/>
      <c r="K2" s="14"/>
      <c r="L2" s="14"/>
      <c r="M2" s="14"/>
      <c r="N2" s="15"/>
    </row>
    <row r="3" spans="1:15" ht="15" x14ac:dyDescent="0.25">
      <c r="A3" s="16" t="s">
        <v>30</v>
      </c>
      <c r="B3" s="373" t="s">
        <v>34</v>
      </c>
      <c r="C3" s="374"/>
      <c r="D3" s="374"/>
      <c r="E3" s="374"/>
      <c r="F3" s="374"/>
      <c r="G3" s="375"/>
      <c r="H3" s="275"/>
      <c r="I3" s="13"/>
      <c r="J3" s="13"/>
      <c r="K3" s="14"/>
      <c r="L3" s="14"/>
      <c r="M3" s="14"/>
      <c r="N3" s="15"/>
    </row>
    <row r="4" spans="1:15" ht="15" x14ac:dyDescent="0.25">
      <c r="A4" s="16" t="s">
        <v>29</v>
      </c>
      <c r="B4" s="373" t="s">
        <v>35</v>
      </c>
      <c r="C4" s="374"/>
      <c r="D4" s="374"/>
      <c r="E4" s="374"/>
      <c r="F4" s="374"/>
      <c r="G4" s="375"/>
      <c r="H4" s="275"/>
      <c r="I4" s="13"/>
      <c r="J4" s="13"/>
      <c r="K4" s="14" t="s">
        <v>20</v>
      </c>
      <c r="L4" s="14" t="s">
        <v>21</v>
      </c>
      <c r="M4" s="14" t="s">
        <v>38</v>
      </c>
      <c r="N4" s="15"/>
    </row>
    <row r="5" spans="1:15" ht="15.75" thickBot="1" x14ac:dyDescent="0.3">
      <c r="A5" s="16" t="s">
        <v>31</v>
      </c>
      <c r="B5" s="373" t="s">
        <v>36</v>
      </c>
      <c r="C5" s="374"/>
      <c r="D5" s="376"/>
      <c r="E5" s="374"/>
      <c r="F5" s="374"/>
      <c r="G5" s="375"/>
      <c r="H5" s="275"/>
      <c r="I5" s="13"/>
      <c r="J5" s="13"/>
      <c r="K5" s="14"/>
      <c r="L5" s="14"/>
      <c r="M5" s="14"/>
      <c r="N5" s="15"/>
    </row>
    <row r="6" spans="1:15" ht="30.75" thickBot="1" x14ac:dyDescent="0.3">
      <c r="A6" s="17" t="s">
        <v>32</v>
      </c>
      <c r="B6" s="276" t="s">
        <v>24</v>
      </c>
      <c r="C6" s="277" t="s">
        <v>23</v>
      </c>
      <c r="D6" s="18">
        <f>IF(B6="K-6",900,IF(B6="7-12",990,IF(B6="Half-K",450,"Please use the dropdown box to enter K-6, 7-12, or Half-K")))</f>
        <v>990</v>
      </c>
      <c r="E6" s="278" t="s">
        <v>39</v>
      </c>
      <c r="F6" s="279"/>
      <c r="G6" s="18">
        <f>MAX(MODE(D9:D222)*4,IF(B6="K-6",20,IF(B6="7-12",22,IF(B6="Half-K",10,"Please use the dropdown box to enter K-6, 7-12, or Half-K"))))</f>
        <v>24</v>
      </c>
      <c r="H6" s="275"/>
      <c r="I6" s="13"/>
      <c r="J6" s="13"/>
      <c r="K6" s="280">
        <f>SUM(K10:K224)</f>
        <v>187</v>
      </c>
      <c r="L6" s="19">
        <f>SUM(L9:L224)+SUM(M9:M224)</f>
        <v>995.09999999999707</v>
      </c>
      <c r="M6" s="20">
        <f>SUM(M9:M224)</f>
        <v>22</v>
      </c>
      <c r="N6" s="199" t="s">
        <v>33</v>
      </c>
    </row>
    <row r="7" spans="1:15" ht="15" x14ac:dyDescent="0.25">
      <c r="A7" s="21" t="s">
        <v>17</v>
      </c>
      <c r="B7" s="281" t="s">
        <v>16</v>
      </c>
      <c r="C7" s="281" t="s">
        <v>16</v>
      </c>
      <c r="D7" s="282" t="s">
        <v>17</v>
      </c>
      <c r="E7" s="283" t="s">
        <v>16</v>
      </c>
      <c r="F7" s="283" t="s">
        <v>16</v>
      </c>
      <c r="G7" s="283" t="s">
        <v>16</v>
      </c>
      <c r="H7" s="283" t="s">
        <v>16</v>
      </c>
      <c r="I7" s="21" t="s">
        <v>17</v>
      </c>
      <c r="J7" s="22" t="s">
        <v>16</v>
      </c>
      <c r="K7" s="21" t="s">
        <v>17</v>
      </c>
      <c r="L7" s="21" t="s">
        <v>17</v>
      </c>
      <c r="M7" s="22" t="s">
        <v>16</v>
      </c>
      <c r="N7" s="15"/>
    </row>
    <row r="8" spans="1:15" ht="60.75" thickBot="1" x14ac:dyDescent="0.3">
      <c r="A8" s="23" t="s">
        <v>0</v>
      </c>
      <c r="B8" s="24" t="s">
        <v>1</v>
      </c>
      <c r="C8" s="24" t="s">
        <v>2</v>
      </c>
      <c r="D8" s="284" t="s">
        <v>3</v>
      </c>
      <c r="E8" s="221" t="s">
        <v>14</v>
      </c>
      <c r="F8" s="221" t="s">
        <v>11</v>
      </c>
      <c r="G8" s="221" t="s">
        <v>15</v>
      </c>
      <c r="H8" s="221" t="s">
        <v>61</v>
      </c>
      <c r="I8" s="25" t="s">
        <v>4</v>
      </c>
      <c r="J8" s="24" t="s">
        <v>5</v>
      </c>
      <c r="K8" s="285" t="s">
        <v>6</v>
      </c>
      <c r="L8" s="25" t="s">
        <v>7</v>
      </c>
      <c r="M8" s="24" t="s">
        <v>18</v>
      </c>
      <c r="N8" s="26" t="s">
        <v>22</v>
      </c>
    </row>
    <row r="9" spans="1:15" ht="30.75" thickBot="1" x14ac:dyDescent="0.3">
      <c r="A9" s="27" t="s">
        <v>48</v>
      </c>
      <c r="B9" s="28"/>
      <c r="C9" s="29"/>
      <c r="D9" s="208"/>
      <c r="E9" s="222"/>
      <c r="F9" s="222"/>
      <c r="G9" s="222"/>
      <c r="H9" s="222"/>
      <c r="I9" s="30"/>
      <c r="J9" s="209" t="s">
        <v>25</v>
      </c>
      <c r="K9" s="31">
        <f>IF(I9+M9&gt;0,1,0)</f>
        <v>0</v>
      </c>
      <c r="L9" s="286" t="s">
        <v>12</v>
      </c>
      <c r="M9" s="287"/>
      <c r="N9" s="33" t="s">
        <v>37</v>
      </c>
      <c r="O9" s="9"/>
    </row>
    <row r="10" spans="1:15" s="205" customFormat="1" ht="16.5" customHeight="1" x14ac:dyDescent="0.25">
      <c r="A10" s="34">
        <v>43346</v>
      </c>
      <c r="B10" s="35" t="s">
        <v>10</v>
      </c>
      <c r="C10" s="36"/>
      <c r="D10" s="206"/>
      <c r="E10" s="223"/>
      <c r="F10" s="223"/>
      <c r="G10" s="223"/>
      <c r="H10" s="223"/>
      <c r="I10" s="37"/>
      <c r="J10" s="210" t="s">
        <v>71</v>
      </c>
      <c r="K10" s="38">
        <f t="shared" ref="K10:K73" si="0">IF(I10+M10&gt;0,1,0)</f>
        <v>0</v>
      </c>
      <c r="L10" s="288">
        <f>I10/60</f>
        <v>0</v>
      </c>
      <c r="M10" s="234"/>
      <c r="N10" s="39"/>
      <c r="O10" s="207"/>
    </row>
    <row r="11" spans="1:15" ht="16.5" customHeight="1" x14ac:dyDescent="0.25">
      <c r="A11" s="40">
        <v>43347</v>
      </c>
      <c r="B11" s="289"/>
      <c r="C11" s="289"/>
      <c r="D11" s="41">
        <f>MAX((INT((C11-B11)*1440)/60),0)</f>
        <v>0</v>
      </c>
      <c r="E11" s="290"/>
      <c r="F11" s="290"/>
      <c r="G11" s="290"/>
      <c r="H11" s="290"/>
      <c r="I11" s="291">
        <f>MAX((D11*60)-H11-F11-E11-G11,0)</f>
        <v>0</v>
      </c>
      <c r="J11" s="315" t="s">
        <v>46</v>
      </c>
      <c r="K11" s="42">
        <f t="shared" si="0"/>
        <v>1</v>
      </c>
      <c r="L11" s="288">
        <f t="shared" ref="L11:L74" si="1">I11/60</f>
        <v>0</v>
      </c>
      <c r="M11" s="293">
        <v>5.5</v>
      </c>
      <c r="N11" s="44"/>
    </row>
    <row r="12" spans="1:15" ht="16.5" customHeight="1" x14ac:dyDescent="0.25">
      <c r="A12" s="40">
        <v>43348</v>
      </c>
      <c r="B12" s="289">
        <v>0.33333333333333331</v>
      </c>
      <c r="C12" s="289">
        <v>0.58333333333333337</v>
      </c>
      <c r="D12" s="41">
        <f>MAX((INT((C12-B12)*1440)/60),0)</f>
        <v>6</v>
      </c>
      <c r="E12" s="290">
        <v>0</v>
      </c>
      <c r="F12" s="290">
        <v>30</v>
      </c>
      <c r="G12" s="290">
        <v>0</v>
      </c>
      <c r="H12" s="290">
        <v>12</v>
      </c>
      <c r="I12" s="291">
        <f>MAX((D12*60)-H12-F12-E12-G12,0)</f>
        <v>318</v>
      </c>
      <c r="J12" s="377" t="s">
        <v>72</v>
      </c>
      <c r="K12" s="42">
        <f t="shared" si="0"/>
        <v>1</v>
      </c>
      <c r="L12" s="43">
        <f t="shared" si="1"/>
        <v>5.3</v>
      </c>
      <c r="M12" s="293"/>
      <c r="N12" s="44"/>
      <c r="O12" s="10"/>
    </row>
    <row r="13" spans="1:15" ht="15" x14ac:dyDescent="0.25">
      <c r="A13" s="40">
        <v>43349</v>
      </c>
      <c r="B13" s="289">
        <v>0.33333333333333331</v>
      </c>
      <c r="C13" s="289">
        <v>0.58333333333333337</v>
      </c>
      <c r="D13" s="41">
        <f>MAX((INT((C13-B13)*1440)/60),0)</f>
        <v>6</v>
      </c>
      <c r="E13" s="290">
        <v>0</v>
      </c>
      <c r="F13" s="290">
        <v>30</v>
      </c>
      <c r="G13" s="290">
        <v>0</v>
      </c>
      <c r="H13" s="290">
        <v>12</v>
      </c>
      <c r="I13" s="291">
        <f>MAX((D13*60)-H13-F13-E13-G13,0)</f>
        <v>318</v>
      </c>
      <c r="J13" s="378" t="s">
        <v>75</v>
      </c>
      <c r="K13" s="42">
        <f t="shared" si="0"/>
        <v>1</v>
      </c>
      <c r="L13" s="43">
        <f>I13/60</f>
        <v>5.3</v>
      </c>
      <c r="M13" s="293"/>
      <c r="N13" s="44"/>
      <c r="O13" s="10"/>
    </row>
    <row r="14" spans="1:15" ht="16.5" customHeight="1" thickBot="1" x14ac:dyDescent="0.3">
      <c r="A14" s="45">
        <v>43350</v>
      </c>
      <c r="B14" s="294">
        <v>0.33333333333333331</v>
      </c>
      <c r="C14" s="294">
        <v>0.58333333333333337</v>
      </c>
      <c r="D14" s="46">
        <f>MAX((INT((C14-B14)*1440)/60),0)</f>
        <v>6</v>
      </c>
      <c r="E14" s="295">
        <v>0</v>
      </c>
      <c r="F14" s="295">
        <v>30</v>
      </c>
      <c r="G14" s="295">
        <v>0</v>
      </c>
      <c r="H14" s="295">
        <v>12</v>
      </c>
      <c r="I14" s="296">
        <v>318</v>
      </c>
      <c r="J14" s="297"/>
      <c r="K14" s="47">
        <f t="shared" si="0"/>
        <v>1</v>
      </c>
      <c r="L14" s="32">
        <f t="shared" si="1"/>
        <v>5.3</v>
      </c>
      <c r="M14" s="298"/>
      <c r="N14" s="48"/>
      <c r="O14" s="10"/>
    </row>
    <row r="15" spans="1:15" ht="16.5" customHeight="1" x14ac:dyDescent="0.25">
      <c r="A15" s="49">
        <v>43353</v>
      </c>
      <c r="B15" s="299" t="s">
        <v>10</v>
      </c>
      <c r="C15" s="299"/>
      <c r="D15" s="299"/>
      <c r="E15" s="299"/>
      <c r="F15" s="299"/>
      <c r="G15" s="299"/>
      <c r="H15" s="299"/>
      <c r="I15" s="299"/>
      <c r="J15" s="292" t="s">
        <v>63</v>
      </c>
      <c r="K15" s="300">
        <f t="shared" si="0"/>
        <v>0</v>
      </c>
      <c r="L15" s="301">
        <f t="shared" si="1"/>
        <v>0</v>
      </c>
      <c r="M15" s="293"/>
      <c r="N15" s="52"/>
    </row>
    <row r="16" spans="1:15" ht="16.5" customHeight="1" x14ac:dyDescent="0.25">
      <c r="A16" s="40">
        <v>43354</v>
      </c>
      <c r="B16" s="289">
        <v>0.33333333333333331</v>
      </c>
      <c r="C16" s="289">
        <v>0.58333333333333337</v>
      </c>
      <c r="D16" s="41">
        <f t="shared" ref="D16:D21" si="2">MAX((INT((C16-B16)*1440)/60),0)</f>
        <v>6</v>
      </c>
      <c r="E16" s="290">
        <v>0</v>
      </c>
      <c r="F16" s="290">
        <v>30</v>
      </c>
      <c r="G16" s="290">
        <v>0</v>
      </c>
      <c r="H16" s="290">
        <v>12</v>
      </c>
      <c r="I16" s="291">
        <f t="shared" ref="I16:I21" si="3">MAX((D16*60)-H16-F16-E16-G16,0)</f>
        <v>318</v>
      </c>
      <c r="J16" s="292"/>
      <c r="K16" s="42">
        <f t="shared" si="0"/>
        <v>1</v>
      </c>
      <c r="L16" s="43">
        <f t="shared" si="1"/>
        <v>5.3</v>
      </c>
      <c r="M16" s="293"/>
      <c r="N16" s="44"/>
    </row>
    <row r="17" spans="1:14" ht="16.5" customHeight="1" x14ac:dyDescent="0.25">
      <c r="A17" s="40">
        <v>43355</v>
      </c>
      <c r="B17" s="289">
        <v>0.33333333333333331</v>
      </c>
      <c r="C17" s="289">
        <v>0.58333333333333337</v>
      </c>
      <c r="D17" s="41">
        <f t="shared" si="2"/>
        <v>6</v>
      </c>
      <c r="E17" s="290">
        <v>0</v>
      </c>
      <c r="F17" s="290">
        <v>30</v>
      </c>
      <c r="G17" s="290">
        <v>0</v>
      </c>
      <c r="H17" s="290">
        <v>12</v>
      </c>
      <c r="I17" s="291">
        <f t="shared" si="3"/>
        <v>318</v>
      </c>
      <c r="J17" s="292"/>
      <c r="K17" s="42">
        <f t="shared" si="0"/>
        <v>1</v>
      </c>
      <c r="L17" s="43">
        <f t="shared" si="1"/>
        <v>5.3</v>
      </c>
      <c r="M17" s="293"/>
      <c r="N17" s="44"/>
    </row>
    <row r="18" spans="1:14" ht="16.5" customHeight="1" x14ac:dyDescent="0.25">
      <c r="A18" s="40">
        <v>43356</v>
      </c>
      <c r="B18" s="289">
        <v>0.33333333333333331</v>
      </c>
      <c r="C18" s="289">
        <v>0.58333333333333337</v>
      </c>
      <c r="D18" s="41">
        <f t="shared" si="2"/>
        <v>6</v>
      </c>
      <c r="E18" s="290">
        <v>0</v>
      </c>
      <c r="F18" s="290">
        <v>30</v>
      </c>
      <c r="G18" s="290">
        <v>0</v>
      </c>
      <c r="H18" s="290">
        <v>12</v>
      </c>
      <c r="I18" s="291">
        <f t="shared" si="3"/>
        <v>318</v>
      </c>
      <c r="J18" s="292"/>
      <c r="K18" s="42">
        <f t="shared" si="0"/>
        <v>1</v>
      </c>
      <c r="L18" s="43">
        <f t="shared" si="1"/>
        <v>5.3</v>
      </c>
      <c r="M18" s="293"/>
      <c r="N18" s="44"/>
    </row>
    <row r="19" spans="1:14" ht="16.5" customHeight="1" thickBot="1" x14ac:dyDescent="0.3">
      <c r="A19" s="45">
        <v>43357</v>
      </c>
      <c r="B19" s="294">
        <v>0.33333333333333331</v>
      </c>
      <c r="C19" s="294">
        <v>0.58333333333333337</v>
      </c>
      <c r="D19" s="46">
        <f t="shared" si="2"/>
        <v>6</v>
      </c>
      <c r="E19" s="295">
        <v>0</v>
      </c>
      <c r="F19" s="295">
        <v>30</v>
      </c>
      <c r="G19" s="295">
        <v>0</v>
      </c>
      <c r="H19" s="295">
        <v>12</v>
      </c>
      <c r="I19" s="296">
        <f t="shared" si="3"/>
        <v>318</v>
      </c>
      <c r="J19" s="297"/>
      <c r="K19" s="47">
        <f t="shared" si="0"/>
        <v>1</v>
      </c>
      <c r="L19" s="32">
        <f t="shared" si="1"/>
        <v>5.3</v>
      </c>
      <c r="M19" s="298"/>
      <c r="N19" s="48"/>
    </row>
    <row r="20" spans="1:14" ht="16.5" customHeight="1" x14ac:dyDescent="0.25">
      <c r="A20" s="49">
        <v>43360</v>
      </c>
      <c r="B20" s="289">
        <v>0.33333333333333331</v>
      </c>
      <c r="C20" s="289">
        <v>0.58333333333333337</v>
      </c>
      <c r="D20" s="41">
        <f t="shared" si="2"/>
        <v>6</v>
      </c>
      <c r="E20" s="290">
        <v>0</v>
      </c>
      <c r="F20" s="290">
        <v>30</v>
      </c>
      <c r="G20" s="290">
        <v>0</v>
      </c>
      <c r="H20" s="290">
        <v>12</v>
      </c>
      <c r="I20" s="291">
        <f t="shared" si="3"/>
        <v>318</v>
      </c>
      <c r="J20" s="292"/>
      <c r="K20" s="50">
        <f t="shared" si="0"/>
        <v>1</v>
      </c>
      <c r="L20" s="51">
        <f t="shared" si="1"/>
        <v>5.3</v>
      </c>
      <c r="M20" s="293"/>
      <c r="N20" s="52"/>
    </row>
    <row r="21" spans="1:14" ht="16.5" customHeight="1" x14ac:dyDescent="0.25">
      <c r="A21" s="40">
        <v>43361</v>
      </c>
      <c r="B21" s="289">
        <v>0.33333333333333331</v>
      </c>
      <c r="C21" s="289">
        <v>0.58333333333333337</v>
      </c>
      <c r="D21" s="41">
        <f t="shared" si="2"/>
        <v>6</v>
      </c>
      <c r="E21" s="290">
        <v>0</v>
      </c>
      <c r="F21" s="290">
        <v>30</v>
      </c>
      <c r="G21" s="290">
        <v>0</v>
      </c>
      <c r="H21" s="290">
        <v>12</v>
      </c>
      <c r="I21" s="291">
        <f t="shared" si="3"/>
        <v>318</v>
      </c>
      <c r="J21" s="292"/>
      <c r="K21" s="42">
        <f t="shared" si="0"/>
        <v>1</v>
      </c>
      <c r="L21" s="43">
        <f t="shared" si="1"/>
        <v>5.3</v>
      </c>
      <c r="M21" s="293"/>
      <c r="N21" s="44"/>
    </row>
    <row r="22" spans="1:14" ht="16.5" customHeight="1" x14ac:dyDescent="0.25">
      <c r="A22" s="40">
        <v>43362</v>
      </c>
      <c r="B22" s="299" t="s">
        <v>10</v>
      </c>
      <c r="C22" s="299"/>
      <c r="D22" s="299"/>
      <c r="E22" s="299"/>
      <c r="F22" s="299"/>
      <c r="G22" s="299"/>
      <c r="H22" s="299"/>
      <c r="I22" s="299"/>
      <c r="J22" s="292" t="s">
        <v>64</v>
      </c>
      <c r="K22" s="42">
        <f t="shared" si="0"/>
        <v>0</v>
      </c>
      <c r="L22" s="43">
        <f t="shared" si="1"/>
        <v>0</v>
      </c>
      <c r="M22" s="293"/>
      <c r="N22" s="44"/>
    </row>
    <row r="23" spans="1:14" ht="16.5" customHeight="1" x14ac:dyDescent="0.25">
      <c r="A23" s="40">
        <v>43363</v>
      </c>
      <c r="B23" s="289">
        <v>0.33333333333333331</v>
      </c>
      <c r="C23" s="289">
        <v>0.58333333333333337</v>
      </c>
      <c r="D23" s="41">
        <f>MAX((INT((C23-B23)*1440)/60),0)</f>
        <v>6</v>
      </c>
      <c r="E23" s="290">
        <v>0</v>
      </c>
      <c r="F23" s="290">
        <v>30</v>
      </c>
      <c r="G23" s="290">
        <v>0</v>
      </c>
      <c r="H23" s="290">
        <v>12</v>
      </c>
      <c r="I23" s="291">
        <f>MAX((D23*60)-H23-F23-E23-G23,0)</f>
        <v>318</v>
      </c>
      <c r="J23" s="292"/>
      <c r="K23" s="42">
        <f t="shared" si="0"/>
        <v>1</v>
      </c>
      <c r="L23" s="43">
        <f t="shared" si="1"/>
        <v>5.3</v>
      </c>
      <c r="M23" s="293"/>
      <c r="N23" s="44"/>
    </row>
    <row r="24" spans="1:14" ht="16.5" customHeight="1" thickBot="1" x14ac:dyDescent="0.3">
      <c r="A24" s="45">
        <v>43364</v>
      </c>
      <c r="B24" s="294">
        <v>0.33333333333333331</v>
      </c>
      <c r="C24" s="294">
        <v>0.58333333333333337</v>
      </c>
      <c r="D24" s="46">
        <f>MAX((INT((C24-B24)*1440)/60),0)</f>
        <v>6</v>
      </c>
      <c r="E24" s="295">
        <v>0</v>
      </c>
      <c r="F24" s="295">
        <v>30</v>
      </c>
      <c r="G24" s="295">
        <v>0</v>
      </c>
      <c r="H24" s="295">
        <v>12</v>
      </c>
      <c r="I24" s="296">
        <f>MAX((D24*60)-H24-F24-E24-G24,0)</f>
        <v>318</v>
      </c>
      <c r="J24" s="297"/>
      <c r="K24" s="47">
        <f t="shared" si="0"/>
        <v>1</v>
      </c>
      <c r="L24" s="32">
        <f t="shared" si="1"/>
        <v>5.3</v>
      </c>
      <c r="M24" s="298"/>
      <c r="N24" s="48"/>
    </row>
    <row r="25" spans="1:14" ht="16.5" customHeight="1" x14ac:dyDescent="0.25">
      <c r="A25" s="49">
        <v>43367</v>
      </c>
      <c r="B25" s="289">
        <v>0.33333333333333331</v>
      </c>
      <c r="C25" s="289">
        <v>0.58333333333333337</v>
      </c>
      <c r="D25" s="41">
        <f t="shared" ref="D25:D33" si="4">MAX((INT((C25-B25)*1440)/60),0)</f>
        <v>6</v>
      </c>
      <c r="E25" s="290">
        <v>0</v>
      </c>
      <c r="F25" s="290">
        <v>30</v>
      </c>
      <c r="G25" s="290">
        <v>0</v>
      </c>
      <c r="H25" s="290">
        <v>12</v>
      </c>
      <c r="I25" s="291">
        <f t="shared" ref="I25:I33" si="5">MAX((D25*60)-H25-F25-E25-G25,0)</f>
        <v>318</v>
      </c>
      <c r="J25" s="292"/>
      <c r="K25" s="50">
        <f t="shared" si="0"/>
        <v>1</v>
      </c>
      <c r="L25" s="51">
        <f t="shared" si="1"/>
        <v>5.3</v>
      </c>
      <c r="M25" s="293"/>
      <c r="N25" s="52"/>
    </row>
    <row r="26" spans="1:14" ht="16.5" customHeight="1" x14ac:dyDescent="0.25">
      <c r="A26" s="40">
        <v>43368</v>
      </c>
      <c r="B26" s="289">
        <v>0.33333333333333331</v>
      </c>
      <c r="C26" s="289">
        <v>0.58333333333333337</v>
      </c>
      <c r="D26" s="41">
        <f t="shared" si="4"/>
        <v>6</v>
      </c>
      <c r="E26" s="290">
        <v>0</v>
      </c>
      <c r="F26" s="290">
        <v>30</v>
      </c>
      <c r="G26" s="290">
        <v>0</v>
      </c>
      <c r="H26" s="290">
        <v>12</v>
      </c>
      <c r="I26" s="291">
        <f t="shared" si="5"/>
        <v>318</v>
      </c>
      <c r="J26" s="292"/>
      <c r="K26" s="42">
        <f t="shared" si="0"/>
        <v>1</v>
      </c>
      <c r="L26" s="43">
        <f t="shared" si="1"/>
        <v>5.3</v>
      </c>
      <c r="M26" s="293"/>
      <c r="N26" s="44"/>
    </row>
    <row r="27" spans="1:14" ht="16.5" customHeight="1" x14ac:dyDescent="0.25">
      <c r="A27" s="40">
        <v>43369</v>
      </c>
      <c r="B27" s="289">
        <v>0.33333333333333331</v>
      </c>
      <c r="C27" s="289">
        <v>0.58333333333333337</v>
      </c>
      <c r="D27" s="41">
        <f t="shared" si="4"/>
        <v>6</v>
      </c>
      <c r="E27" s="290">
        <v>0</v>
      </c>
      <c r="F27" s="290">
        <v>30</v>
      </c>
      <c r="G27" s="290">
        <v>0</v>
      </c>
      <c r="H27" s="290">
        <v>12</v>
      </c>
      <c r="I27" s="291">
        <f t="shared" si="5"/>
        <v>318</v>
      </c>
      <c r="J27" s="292"/>
      <c r="K27" s="42">
        <f t="shared" si="0"/>
        <v>1</v>
      </c>
      <c r="L27" s="43">
        <f t="shared" si="1"/>
        <v>5.3</v>
      </c>
      <c r="M27" s="293"/>
      <c r="N27" s="44"/>
    </row>
    <row r="28" spans="1:14" ht="16.5" customHeight="1" x14ac:dyDescent="0.25">
      <c r="A28" s="40">
        <v>43370</v>
      </c>
      <c r="B28" s="289">
        <v>0.33333333333333331</v>
      </c>
      <c r="C28" s="289">
        <v>0.58333333333333337</v>
      </c>
      <c r="D28" s="41">
        <f t="shared" si="4"/>
        <v>6</v>
      </c>
      <c r="E28" s="290">
        <v>0</v>
      </c>
      <c r="F28" s="290">
        <v>30</v>
      </c>
      <c r="G28" s="290">
        <v>0</v>
      </c>
      <c r="H28" s="290">
        <v>12</v>
      </c>
      <c r="I28" s="291">
        <f t="shared" si="5"/>
        <v>318</v>
      </c>
      <c r="J28" s="292"/>
      <c r="K28" s="42">
        <f t="shared" si="0"/>
        <v>1</v>
      </c>
      <c r="L28" s="43">
        <f t="shared" si="1"/>
        <v>5.3</v>
      </c>
      <c r="M28" s="293"/>
      <c r="N28" s="44"/>
    </row>
    <row r="29" spans="1:14" ht="16.5" customHeight="1" thickBot="1" x14ac:dyDescent="0.3">
      <c r="A29" s="45">
        <v>43371</v>
      </c>
      <c r="B29" s="294">
        <v>0.33333333333333331</v>
      </c>
      <c r="C29" s="294">
        <v>0.58333333333333337</v>
      </c>
      <c r="D29" s="46">
        <f t="shared" si="4"/>
        <v>6</v>
      </c>
      <c r="E29" s="295">
        <v>0</v>
      </c>
      <c r="F29" s="295">
        <v>30</v>
      </c>
      <c r="G29" s="295">
        <v>0</v>
      </c>
      <c r="H29" s="295">
        <v>12</v>
      </c>
      <c r="I29" s="296">
        <f t="shared" si="5"/>
        <v>318</v>
      </c>
      <c r="J29" s="297"/>
      <c r="K29" s="47">
        <f t="shared" si="0"/>
        <v>1</v>
      </c>
      <c r="L29" s="32">
        <f t="shared" si="1"/>
        <v>5.3</v>
      </c>
      <c r="M29" s="298"/>
      <c r="N29" s="48"/>
    </row>
    <row r="30" spans="1:14" ht="16.5" customHeight="1" x14ac:dyDescent="0.25">
      <c r="A30" s="53">
        <v>43374</v>
      </c>
      <c r="B30" s="289">
        <v>0.33333333333333331</v>
      </c>
      <c r="C30" s="289">
        <v>0.58333333333333337</v>
      </c>
      <c r="D30" s="54">
        <f t="shared" si="4"/>
        <v>6</v>
      </c>
      <c r="E30" s="290">
        <v>0</v>
      </c>
      <c r="F30" s="290">
        <v>30</v>
      </c>
      <c r="G30" s="290">
        <v>0</v>
      </c>
      <c r="H30" s="290">
        <v>12</v>
      </c>
      <c r="I30" s="302">
        <f t="shared" si="5"/>
        <v>318</v>
      </c>
      <c r="J30" s="292"/>
      <c r="K30" s="55">
        <f t="shared" si="0"/>
        <v>1</v>
      </c>
      <c r="L30" s="56">
        <f t="shared" si="1"/>
        <v>5.3</v>
      </c>
      <c r="M30" s="293"/>
      <c r="N30" s="57"/>
    </row>
    <row r="31" spans="1:14" ht="16.5" customHeight="1" x14ac:dyDescent="0.25">
      <c r="A31" s="58">
        <v>43375</v>
      </c>
      <c r="B31" s="289">
        <v>0.33333333333333331</v>
      </c>
      <c r="C31" s="289">
        <v>0.58333333333333337</v>
      </c>
      <c r="D31" s="54">
        <f t="shared" si="4"/>
        <v>6</v>
      </c>
      <c r="E31" s="290">
        <v>0</v>
      </c>
      <c r="F31" s="290">
        <v>30</v>
      </c>
      <c r="G31" s="290">
        <v>0</v>
      </c>
      <c r="H31" s="290">
        <v>12</v>
      </c>
      <c r="I31" s="302">
        <f t="shared" si="5"/>
        <v>318</v>
      </c>
      <c r="J31" s="292"/>
      <c r="K31" s="59">
        <f t="shared" si="0"/>
        <v>1</v>
      </c>
      <c r="L31" s="60">
        <f t="shared" si="1"/>
        <v>5.3</v>
      </c>
      <c r="M31" s="293"/>
      <c r="N31" s="61"/>
    </row>
    <row r="32" spans="1:14" ht="16.5" customHeight="1" x14ac:dyDescent="0.25">
      <c r="A32" s="58">
        <v>43376</v>
      </c>
      <c r="B32" s="289">
        <v>0.33333333333333331</v>
      </c>
      <c r="C32" s="289">
        <v>0.58333333333333337</v>
      </c>
      <c r="D32" s="54">
        <f t="shared" si="4"/>
        <v>6</v>
      </c>
      <c r="E32" s="290">
        <v>0</v>
      </c>
      <c r="F32" s="290">
        <v>30</v>
      </c>
      <c r="G32" s="290">
        <v>0</v>
      </c>
      <c r="H32" s="290">
        <v>12</v>
      </c>
      <c r="I32" s="302">
        <f t="shared" si="5"/>
        <v>318</v>
      </c>
      <c r="J32" s="292"/>
      <c r="K32" s="59">
        <f t="shared" si="0"/>
        <v>1</v>
      </c>
      <c r="L32" s="60">
        <f t="shared" si="1"/>
        <v>5.3</v>
      </c>
      <c r="M32" s="293"/>
      <c r="N32" s="61"/>
    </row>
    <row r="33" spans="1:14" ht="16.5" customHeight="1" x14ac:dyDescent="0.25">
      <c r="A33" s="58">
        <v>43377</v>
      </c>
      <c r="B33" s="289">
        <v>0.33333333333333331</v>
      </c>
      <c r="C33" s="289">
        <v>0.58333333333333337</v>
      </c>
      <c r="D33" s="54">
        <f t="shared" si="4"/>
        <v>6</v>
      </c>
      <c r="E33" s="290">
        <v>0</v>
      </c>
      <c r="F33" s="290">
        <v>30</v>
      </c>
      <c r="G33" s="290">
        <v>0</v>
      </c>
      <c r="H33" s="290">
        <v>12</v>
      </c>
      <c r="I33" s="302">
        <f t="shared" si="5"/>
        <v>318</v>
      </c>
      <c r="J33" s="292"/>
      <c r="K33" s="59">
        <f t="shared" si="0"/>
        <v>1</v>
      </c>
      <c r="L33" s="60">
        <f t="shared" si="1"/>
        <v>5.3</v>
      </c>
      <c r="M33" s="293"/>
      <c r="N33" s="61"/>
    </row>
    <row r="34" spans="1:14" ht="16.5" customHeight="1" thickBot="1" x14ac:dyDescent="0.3">
      <c r="A34" s="62">
        <v>43378</v>
      </c>
      <c r="B34" s="294"/>
      <c r="C34" s="294"/>
      <c r="D34" s="63">
        <f t="shared" ref="D34:D66" si="6">MAX((INT((C34-B34)*1440)/60),0)</f>
        <v>0</v>
      </c>
      <c r="E34" s="295"/>
      <c r="F34" s="295"/>
      <c r="G34" s="295"/>
      <c r="H34" s="295"/>
      <c r="I34" s="303">
        <f t="shared" ref="I34:I65" si="7">MAX((D34*60)-H34-F34-E34-G34,0)</f>
        <v>0</v>
      </c>
      <c r="J34" s="297" t="s">
        <v>46</v>
      </c>
      <c r="K34" s="64">
        <f t="shared" si="0"/>
        <v>1</v>
      </c>
      <c r="L34" s="65">
        <f t="shared" si="1"/>
        <v>0</v>
      </c>
      <c r="M34" s="298">
        <v>5.5</v>
      </c>
      <c r="N34" s="66"/>
    </row>
    <row r="35" spans="1:14" s="205" customFormat="1" ht="16.5" customHeight="1" x14ac:dyDescent="0.25">
      <c r="A35" s="67">
        <v>43381</v>
      </c>
      <c r="B35" s="68" t="s">
        <v>10</v>
      </c>
      <c r="C35" s="69"/>
      <c r="D35" s="70"/>
      <c r="E35" s="224"/>
      <c r="F35" s="224"/>
      <c r="G35" s="224"/>
      <c r="H35" s="224"/>
      <c r="I35" s="229"/>
      <c r="J35" s="211" t="s">
        <v>65</v>
      </c>
      <c r="K35" s="71">
        <f t="shared" si="0"/>
        <v>0</v>
      </c>
      <c r="L35" s="72">
        <f t="shared" si="1"/>
        <v>0</v>
      </c>
      <c r="M35" s="216"/>
      <c r="N35" s="73"/>
    </row>
    <row r="36" spans="1:14" ht="16.5" customHeight="1" x14ac:dyDescent="0.25">
      <c r="A36" s="58">
        <v>43382</v>
      </c>
      <c r="B36" s="289">
        <v>0.33333333333333331</v>
      </c>
      <c r="C36" s="289">
        <v>0.58333333333333337</v>
      </c>
      <c r="D36" s="54">
        <f t="shared" ref="D36:D64" si="8">MAX((INT((C36-B36)*1440)/60),0)</f>
        <v>6</v>
      </c>
      <c r="E36" s="290">
        <v>0</v>
      </c>
      <c r="F36" s="290">
        <v>30</v>
      </c>
      <c r="G36" s="290">
        <v>0</v>
      </c>
      <c r="H36" s="290">
        <v>12</v>
      </c>
      <c r="I36" s="302">
        <f t="shared" ref="I36:I54" si="9">MAX((D36*60)-H36-F36-E36-G36,0)</f>
        <v>318</v>
      </c>
      <c r="J36" s="292"/>
      <c r="K36" s="59">
        <f t="shared" si="0"/>
        <v>1</v>
      </c>
      <c r="L36" s="60">
        <f t="shared" si="1"/>
        <v>5.3</v>
      </c>
      <c r="M36" s="293"/>
      <c r="N36" s="61"/>
    </row>
    <row r="37" spans="1:14" ht="16.5" customHeight="1" x14ac:dyDescent="0.25">
      <c r="A37" s="58">
        <v>43383</v>
      </c>
      <c r="B37" s="289">
        <v>0.33333333333333331</v>
      </c>
      <c r="C37" s="289">
        <v>0.58333333333333337</v>
      </c>
      <c r="D37" s="54">
        <f t="shared" si="8"/>
        <v>6</v>
      </c>
      <c r="E37" s="290">
        <v>0</v>
      </c>
      <c r="F37" s="290">
        <v>30</v>
      </c>
      <c r="G37" s="290">
        <v>0</v>
      </c>
      <c r="H37" s="290">
        <v>12</v>
      </c>
      <c r="I37" s="302">
        <f t="shared" si="9"/>
        <v>318</v>
      </c>
      <c r="J37" s="292"/>
      <c r="K37" s="59">
        <f t="shared" si="0"/>
        <v>1</v>
      </c>
      <c r="L37" s="60">
        <f t="shared" si="1"/>
        <v>5.3</v>
      </c>
      <c r="M37" s="293"/>
      <c r="N37" s="61"/>
    </row>
    <row r="38" spans="1:14" ht="16.5" customHeight="1" x14ac:dyDescent="0.25">
      <c r="A38" s="58">
        <v>43384</v>
      </c>
      <c r="B38" s="289">
        <v>0.33333333333333331</v>
      </c>
      <c r="C38" s="289">
        <v>0.58333333333333337</v>
      </c>
      <c r="D38" s="54">
        <f t="shared" si="8"/>
        <v>6</v>
      </c>
      <c r="E38" s="290">
        <v>0</v>
      </c>
      <c r="F38" s="290">
        <v>30</v>
      </c>
      <c r="G38" s="290">
        <v>0</v>
      </c>
      <c r="H38" s="290">
        <v>12</v>
      </c>
      <c r="I38" s="302">
        <f t="shared" si="9"/>
        <v>318</v>
      </c>
      <c r="J38" s="292"/>
      <c r="K38" s="59">
        <f t="shared" si="0"/>
        <v>1</v>
      </c>
      <c r="L38" s="60">
        <f t="shared" si="1"/>
        <v>5.3</v>
      </c>
      <c r="M38" s="293"/>
      <c r="N38" s="61"/>
    </row>
    <row r="39" spans="1:14" ht="16.5" customHeight="1" thickBot="1" x14ac:dyDescent="0.3">
      <c r="A39" s="62">
        <v>43385</v>
      </c>
      <c r="B39" s="294">
        <v>0.33333333333333331</v>
      </c>
      <c r="C39" s="294">
        <v>0.58333333333333337</v>
      </c>
      <c r="D39" s="63">
        <f t="shared" si="8"/>
        <v>6</v>
      </c>
      <c r="E39" s="295">
        <v>0</v>
      </c>
      <c r="F39" s="295">
        <v>30</v>
      </c>
      <c r="G39" s="295">
        <v>0</v>
      </c>
      <c r="H39" s="295">
        <v>12</v>
      </c>
      <c r="I39" s="303">
        <f t="shared" si="9"/>
        <v>318</v>
      </c>
      <c r="J39" s="297"/>
      <c r="K39" s="64">
        <f t="shared" si="0"/>
        <v>1</v>
      </c>
      <c r="L39" s="65">
        <f t="shared" si="1"/>
        <v>5.3</v>
      </c>
      <c r="M39" s="298"/>
      <c r="N39" s="66"/>
    </row>
    <row r="40" spans="1:14" ht="16.5" customHeight="1" x14ac:dyDescent="0.25">
      <c r="A40" s="67">
        <v>43388</v>
      </c>
      <c r="B40" s="289">
        <v>0.33333333333333331</v>
      </c>
      <c r="C40" s="289">
        <v>0.58333333333333337</v>
      </c>
      <c r="D40" s="54">
        <f t="shared" si="8"/>
        <v>6</v>
      </c>
      <c r="E40" s="290">
        <v>0</v>
      </c>
      <c r="F40" s="290">
        <v>30</v>
      </c>
      <c r="G40" s="290">
        <v>0</v>
      </c>
      <c r="H40" s="290">
        <v>12</v>
      </c>
      <c r="I40" s="302">
        <f t="shared" si="9"/>
        <v>318</v>
      </c>
      <c r="J40" s="292"/>
      <c r="K40" s="71">
        <f t="shared" si="0"/>
        <v>1</v>
      </c>
      <c r="L40" s="72">
        <f t="shared" si="1"/>
        <v>5.3</v>
      </c>
      <c r="M40" s="293"/>
      <c r="N40" s="73"/>
    </row>
    <row r="41" spans="1:14" ht="16.5" customHeight="1" x14ac:dyDescent="0.25">
      <c r="A41" s="58">
        <v>43389</v>
      </c>
      <c r="B41" s="289">
        <v>0.33333333333333331</v>
      </c>
      <c r="C41" s="289">
        <v>0.58333333333333337</v>
      </c>
      <c r="D41" s="54">
        <f t="shared" si="8"/>
        <v>6</v>
      </c>
      <c r="E41" s="290">
        <v>0</v>
      </c>
      <c r="F41" s="290">
        <v>30</v>
      </c>
      <c r="G41" s="290">
        <v>0</v>
      </c>
      <c r="H41" s="290">
        <v>12</v>
      </c>
      <c r="I41" s="302">
        <f t="shared" si="9"/>
        <v>318</v>
      </c>
      <c r="J41" s="292"/>
      <c r="K41" s="59">
        <f t="shared" si="0"/>
        <v>1</v>
      </c>
      <c r="L41" s="60">
        <f t="shared" si="1"/>
        <v>5.3</v>
      </c>
      <c r="M41" s="293"/>
      <c r="N41" s="61"/>
    </row>
    <row r="42" spans="1:14" ht="16.5" customHeight="1" x14ac:dyDescent="0.25">
      <c r="A42" s="58">
        <v>43390</v>
      </c>
      <c r="B42" s="289">
        <v>0.33333333333333331</v>
      </c>
      <c r="C42" s="289">
        <v>0.58333333333333337</v>
      </c>
      <c r="D42" s="54">
        <f t="shared" si="8"/>
        <v>6</v>
      </c>
      <c r="E42" s="290">
        <v>0</v>
      </c>
      <c r="F42" s="290">
        <v>30</v>
      </c>
      <c r="G42" s="290">
        <v>0</v>
      </c>
      <c r="H42" s="290">
        <v>12</v>
      </c>
      <c r="I42" s="302">
        <f t="shared" si="9"/>
        <v>318</v>
      </c>
      <c r="J42" s="292"/>
      <c r="K42" s="59">
        <f t="shared" si="0"/>
        <v>1</v>
      </c>
      <c r="L42" s="60">
        <f t="shared" si="1"/>
        <v>5.3</v>
      </c>
      <c r="M42" s="293"/>
      <c r="N42" s="61"/>
    </row>
    <row r="43" spans="1:14" ht="16.5" customHeight="1" x14ac:dyDescent="0.25">
      <c r="A43" s="58">
        <v>43391</v>
      </c>
      <c r="B43" s="289">
        <v>0.33333333333333331</v>
      </c>
      <c r="C43" s="289">
        <v>0.58333333333333337</v>
      </c>
      <c r="D43" s="54">
        <f t="shared" si="8"/>
        <v>6</v>
      </c>
      <c r="E43" s="290">
        <v>0</v>
      </c>
      <c r="F43" s="290">
        <v>30</v>
      </c>
      <c r="G43" s="290">
        <v>0</v>
      </c>
      <c r="H43" s="290">
        <v>12</v>
      </c>
      <c r="I43" s="302">
        <f t="shared" si="9"/>
        <v>318</v>
      </c>
      <c r="J43" s="292"/>
      <c r="K43" s="59">
        <f t="shared" si="0"/>
        <v>1</v>
      </c>
      <c r="L43" s="60">
        <f t="shared" si="1"/>
        <v>5.3</v>
      </c>
      <c r="M43" s="293"/>
      <c r="N43" s="61"/>
    </row>
    <row r="44" spans="1:14" ht="16.5" customHeight="1" thickBot="1" x14ac:dyDescent="0.3">
      <c r="A44" s="62">
        <v>43392</v>
      </c>
      <c r="B44" s="294">
        <v>0.33333333333333331</v>
      </c>
      <c r="C44" s="294">
        <v>0.58333333333333337</v>
      </c>
      <c r="D44" s="63">
        <f t="shared" si="8"/>
        <v>6</v>
      </c>
      <c r="E44" s="295">
        <v>0</v>
      </c>
      <c r="F44" s="295">
        <v>30</v>
      </c>
      <c r="G44" s="295">
        <v>0</v>
      </c>
      <c r="H44" s="295">
        <v>12</v>
      </c>
      <c r="I44" s="303">
        <f t="shared" si="9"/>
        <v>318</v>
      </c>
      <c r="J44" s="297"/>
      <c r="K44" s="64">
        <f t="shared" si="0"/>
        <v>1</v>
      </c>
      <c r="L44" s="65">
        <f t="shared" si="1"/>
        <v>5.3</v>
      </c>
      <c r="M44" s="298"/>
      <c r="N44" s="66"/>
    </row>
    <row r="45" spans="1:14" ht="16.5" customHeight="1" x14ac:dyDescent="0.25">
      <c r="A45" s="53">
        <v>43395</v>
      </c>
      <c r="B45" s="289">
        <v>0.33333333333333331</v>
      </c>
      <c r="C45" s="289">
        <v>0.58333333333333337</v>
      </c>
      <c r="D45" s="54">
        <f t="shared" si="8"/>
        <v>6</v>
      </c>
      <c r="E45" s="290">
        <v>0</v>
      </c>
      <c r="F45" s="290">
        <v>30</v>
      </c>
      <c r="G45" s="290">
        <v>0</v>
      </c>
      <c r="H45" s="290">
        <v>12</v>
      </c>
      <c r="I45" s="302">
        <f t="shared" si="9"/>
        <v>318</v>
      </c>
      <c r="J45" s="292"/>
      <c r="K45" s="55">
        <f t="shared" si="0"/>
        <v>1</v>
      </c>
      <c r="L45" s="56">
        <f t="shared" si="1"/>
        <v>5.3</v>
      </c>
      <c r="M45" s="293"/>
      <c r="N45" s="57"/>
    </row>
    <row r="46" spans="1:14" ht="16.5" customHeight="1" x14ac:dyDescent="0.25">
      <c r="A46" s="58">
        <v>43396</v>
      </c>
      <c r="B46" s="289">
        <v>0.33333333333333331</v>
      </c>
      <c r="C46" s="289">
        <v>0.58333333333333337</v>
      </c>
      <c r="D46" s="54">
        <f t="shared" si="8"/>
        <v>6</v>
      </c>
      <c r="E46" s="290">
        <v>0</v>
      </c>
      <c r="F46" s="290">
        <v>30</v>
      </c>
      <c r="G46" s="290">
        <v>0</v>
      </c>
      <c r="H46" s="290">
        <v>12</v>
      </c>
      <c r="I46" s="302">
        <f t="shared" si="9"/>
        <v>318</v>
      </c>
      <c r="J46" s="292"/>
      <c r="K46" s="59">
        <f t="shared" si="0"/>
        <v>1</v>
      </c>
      <c r="L46" s="60">
        <f t="shared" si="1"/>
        <v>5.3</v>
      </c>
      <c r="M46" s="293"/>
      <c r="N46" s="61"/>
    </row>
    <row r="47" spans="1:14" ht="16.5" customHeight="1" x14ac:dyDescent="0.25">
      <c r="A47" s="58">
        <v>43397</v>
      </c>
      <c r="B47" s="289">
        <v>0.33333333333333331</v>
      </c>
      <c r="C47" s="289">
        <v>0.58333333333333337</v>
      </c>
      <c r="D47" s="54">
        <f t="shared" si="8"/>
        <v>6</v>
      </c>
      <c r="E47" s="290">
        <v>0</v>
      </c>
      <c r="F47" s="290">
        <v>30</v>
      </c>
      <c r="G47" s="290">
        <v>0</v>
      </c>
      <c r="H47" s="290">
        <v>12</v>
      </c>
      <c r="I47" s="302">
        <f t="shared" si="9"/>
        <v>318</v>
      </c>
      <c r="J47" s="292"/>
      <c r="K47" s="59">
        <f t="shared" si="0"/>
        <v>1</v>
      </c>
      <c r="L47" s="60">
        <f t="shared" si="1"/>
        <v>5.3</v>
      </c>
      <c r="M47" s="293"/>
      <c r="N47" s="61"/>
    </row>
    <row r="48" spans="1:14" ht="16.5" customHeight="1" x14ac:dyDescent="0.25">
      <c r="A48" s="58">
        <v>43398</v>
      </c>
      <c r="B48" s="289">
        <v>0.33333333333333331</v>
      </c>
      <c r="C48" s="289">
        <v>0.58333333333333337</v>
      </c>
      <c r="D48" s="54">
        <f t="shared" si="8"/>
        <v>6</v>
      </c>
      <c r="E48" s="290">
        <v>0</v>
      </c>
      <c r="F48" s="290">
        <v>30</v>
      </c>
      <c r="G48" s="290">
        <v>0</v>
      </c>
      <c r="H48" s="290">
        <v>12</v>
      </c>
      <c r="I48" s="302">
        <f t="shared" si="9"/>
        <v>318</v>
      </c>
      <c r="J48" s="292"/>
      <c r="K48" s="59">
        <f t="shared" si="0"/>
        <v>1</v>
      </c>
      <c r="L48" s="60">
        <f t="shared" si="1"/>
        <v>5.3</v>
      </c>
      <c r="M48" s="293"/>
      <c r="N48" s="61"/>
    </row>
    <row r="49" spans="1:14" ht="16.5" customHeight="1" thickBot="1" x14ac:dyDescent="0.3">
      <c r="A49" s="62">
        <v>43399</v>
      </c>
      <c r="B49" s="294">
        <v>0.33333333333333331</v>
      </c>
      <c r="C49" s="294">
        <v>0.58333333333333337</v>
      </c>
      <c r="D49" s="63">
        <f t="shared" si="8"/>
        <v>6</v>
      </c>
      <c r="E49" s="295">
        <v>0</v>
      </c>
      <c r="F49" s="295">
        <v>30</v>
      </c>
      <c r="G49" s="295">
        <v>0</v>
      </c>
      <c r="H49" s="295">
        <v>12</v>
      </c>
      <c r="I49" s="303">
        <f t="shared" si="9"/>
        <v>318</v>
      </c>
      <c r="J49" s="297"/>
      <c r="K49" s="64">
        <f t="shared" si="0"/>
        <v>1</v>
      </c>
      <c r="L49" s="65">
        <f t="shared" si="1"/>
        <v>5.3</v>
      </c>
      <c r="M49" s="298"/>
      <c r="N49" s="66"/>
    </row>
    <row r="50" spans="1:14" ht="16.5" customHeight="1" x14ac:dyDescent="0.25">
      <c r="A50" s="53">
        <v>43402</v>
      </c>
      <c r="B50" s="289">
        <v>0.33333333333333331</v>
      </c>
      <c r="C50" s="289">
        <v>0.58333333333333337</v>
      </c>
      <c r="D50" s="54">
        <f t="shared" si="8"/>
        <v>6</v>
      </c>
      <c r="E50" s="290">
        <v>0</v>
      </c>
      <c r="F50" s="290">
        <v>30</v>
      </c>
      <c r="G50" s="290">
        <v>0</v>
      </c>
      <c r="H50" s="290">
        <v>12</v>
      </c>
      <c r="I50" s="302">
        <f t="shared" si="9"/>
        <v>318</v>
      </c>
      <c r="J50" s="292"/>
      <c r="K50" s="55">
        <f t="shared" si="0"/>
        <v>1</v>
      </c>
      <c r="L50" s="56">
        <f t="shared" si="1"/>
        <v>5.3</v>
      </c>
      <c r="M50" s="293"/>
      <c r="N50" s="57"/>
    </row>
    <row r="51" spans="1:14" ht="16.5" customHeight="1" x14ac:dyDescent="0.25">
      <c r="A51" s="58">
        <v>43403</v>
      </c>
      <c r="B51" s="289">
        <v>0.33333333333333331</v>
      </c>
      <c r="C51" s="289">
        <v>0.58333333333333337</v>
      </c>
      <c r="D51" s="54">
        <f t="shared" si="8"/>
        <v>6</v>
      </c>
      <c r="E51" s="290">
        <v>0</v>
      </c>
      <c r="F51" s="290">
        <v>30</v>
      </c>
      <c r="G51" s="290">
        <v>0</v>
      </c>
      <c r="H51" s="290">
        <v>12</v>
      </c>
      <c r="I51" s="302">
        <f t="shared" si="9"/>
        <v>318</v>
      </c>
      <c r="J51" s="292"/>
      <c r="K51" s="59">
        <f t="shared" si="0"/>
        <v>1</v>
      </c>
      <c r="L51" s="60">
        <f>I51/60</f>
        <v>5.3</v>
      </c>
      <c r="M51" s="293"/>
      <c r="N51" s="61"/>
    </row>
    <row r="52" spans="1:14" ht="16.5" customHeight="1" x14ac:dyDescent="0.25">
      <c r="A52" s="58">
        <v>43404</v>
      </c>
      <c r="B52" s="289">
        <v>0.33333333333333331</v>
      </c>
      <c r="C52" s="289">
        <v>0.58333333333333337</v>
      </c>
      <c r="D52" s="54">
        <f t="shared" si="8"/>
        <v>6</v>
      </c>
      <c r="E52" s="290">
        <v>0</v>
      </c>
      <c r="F52" s="290">
        <v>30</v>
      </c>
      <c r="G52" s="290">
        <v>0</v>
      </c>
      <c r="H52" s="290">
        <v>12</v>
      </c>
      <c r="I52" s="302">
        <f t="shared" si="9"/>
        <v>318</v>
      </c>
      <c r="J52" s="292"/>
      <c r="K52" s="59">
        <f t="shared" si="0"/>
        <v>1</v>
      </c>
      <c r="L52" s="60">
        <f t="shared" si="1"/>
        <v>5.3</v>
      </c>
      <c r="M52" s="293"/>
      <c r="N52" s="61"/>
    </row>
    <row r="53" spans="1:14" ht="16.5" customHeight="1" x14ac:dyDescent="0.25">
      <c r="A53" s="74">
        <v>43405</v>
      </c>
      <c r="B53" s="289">
        <v>0.33333333333333331</v>
      </c>
      <c r="C53" s="289">
        <v>0.58333333333333337</v>
      </c>
      <c r="D53" s="75">
        <f t="shared" si="8"/>
        <v>6</v>
      </c>
      <c r="E53" s="290">
        <v>0</v>
      </c>
      <c r="F53" s="290">
        <v>30</v>
      </c>
      <c r="G53" s="290">
        <v>0</v>
      </c>
      <c r="H53" s="290">
        <v>12</v>
      </c>
      <c r="I53" s="304">
        <f t="shared" si="9"/>
        <v>318</v>
      </c>
      <c r="J53" s="292"/>
      <c r="K53" s="76">
        <f t="shared" si="0"/>
        <v>1</v>
      </c>
      <c r="L53" s="77">
        <f t="shared" si="1"/>
        <v>5.3</v>
      </c>
      <c r="M53" s="293"/>
      <c r="N53" s="78"/>
    </row>
    <row r="54" spans="1:14" ht="16.5" customHeight="1" thickBot="1" x14ac:dyDescent="0.3">
      <c r="A54" s="79">
        <v>43406</v>
      </c>
      <c r="B54" s="294">
        <v>0.33333333333333331</v>
      </c>
      <c r="C54" s="294">
        <v>0.58333333333333337</v>
      </c>
      <c r="D54" s="80">
        <f t="shared" si="8"/>
        <v>6</v>
      </c>
      <c r="E54" s="295">
        <v>0</v>
      </c>
      <c r="F54" s="295">
        <v>30</v>
      </c>
      <c r="G54" s="295">
        <v>0</v>
      </c>
      <c r="H54" s="295">
        <v>12</v>
      </c>
      <c r="I54" s="305">
        <f t="shared" si="9"/>
        <v>318</v>
      </c>
      <c r="J54" s="297"/>
      <c r="K54" s="81">
        <f t="shared" si="0"/>
        <v>1</v>
      </c>
      <c r="L54" s="82">
        <f t="shared" si="1"/>
        <v>5.3</v>
      </c>
      <c r="M54" s="298"/>
      <c r="N54" s="83"/>
    </row>
    <row r="55" spans="1:14" ht="16.5" customHeight="1" x14ac:dyDescent="0.25">
      <c r="A55" s="84">
        <v>43409</v>
      </c>
      <c r="B55" s="289"/>
      <c r="C55" s="289"/>
      <c r="D55" s="75">
        <f t="shared" si="6"/>
        <v>0</v>
      </c>
      <c r="E55" s="290"/>
      <c r="F55" s="290"/>
      <c r="G55" s="290"/>
      <c r="H55" s="290"/>
      <c r="I55" s="304">
        <f t="shared" si="7"/>
        <v>0</v>
      </c>
      <c r="J55" s="292" t="s">
        <v>46</v>
      </c>
      <c r="K55" s="85">
        <f t="shared" si="0"/>
        <v>1</v>
      </c>
      <c r="L55" s="86">
        <f t="shared" si="1"/>
        <v>0</v>
      </c>
      <c r="M55" s="293">
        <v>5.5</v>
      </c>
      <c r="N55" s="87"/>
    </row>
    <row r="56" spans="1:14" ht="16.5" customHeight="1" x14ac:dyDescent="0.25">
      <c r="A56" s="74">
        <v>43410</v>
      </c>
      <c r="B56" s="289">
        <v>0.33333333333333331</v>
      </c>
      <c r="C56" s="289">
        <v>0.58333333333333337</v>
      </c>
      <c r="D56" s="75">
        <f t="shared" si="8"/>
        <v>6</v>
      </c>
      <c r="E56" s="290">
        <v>0</v>
      </c>
      <c r="F56" s="290">
        <v>30</v>
      </c>
      <c r="G56" s="290">
        <v>0</v>
      </c>
      <c r="H56" s="290">
        <v>12</v>
      </c>
      <c r="I56" s="304">
        <f t="shared" si="7"/>
        <v>318</v>
      </c>
      <c r="J56" s="292"/>
      <c r="K56" s="76">
        <f t="shared" si="0"/>
        <v>1</v>
      </c>
      <c r="L56" s="77">
        <f t="shared" si="1"/>
        <v>5.3</v>
      </c>
      <c r="M56" s="293"/>
      <c r="N56" s="78"/>
    </row>
    <row r="57" spans="1:14" ht="16.5" customHeight="1" x14ac:dyDescent="0.25">
      <c r="A57" s="74">
        <v>43411</v>
      </c>
      <c r="B57" s="289">
        <v>0.33333333333333331</v>
      </c>
      <c r="C57" s="289">
        <v>0.58333333333333337</v>
      </c>
      <c r="D57" s="75">
        <f t="shared" si="8"/>
        <v>6</v>
      </c>
      <c r="E57" s="290">
        <v>0</v>
      </c>
      <c r="F57" s="290">
        <v>30</v>
      </c>
      <c r="G57" s="290">
        <v>0</v>
      </c>
      <c r="H57" s="290">
        <v>12</v>
      </c>
      <c r="I57" s="304">
        <f t="shared" si="7"/>
        <v>318</v>
      </c>
      <c r="J57" s="292"/>
      <c r="K57" s="76">
        <f t="shared" si="0"/>
        <v>1</v>
      </c>
      <c r="L57" s="77">
        <f t="shared" si="1"/>
        <v>5.3</v>
      </c>
      <c r="M57" s="293"/>
      <c r="N57" s="78"/>
    </row>
    <row r="58" spans="1:14" ht="16.5" customHeight="1" x14ac:dyDescent="0.25">
      <c r="A58" s="74">
        <v>43412</v>
      </c>
      <c r="B58" s="289">
        <v>0.33333333333333331</v>
      </c>
      <c r="C58" s="289">
        <v>0.58333333333333337</v>
      </c>
      <c r="D58" s="75">
        <f t="shared" si="8"/>
        <v>6</v>
      </c>
      <c r="E58" s="290">
        <v>0</v>
      </c>
      <c r="F58" s="290">
        <v>30</v>
      </c>
      <c r="G58" s="290">
        <v>0</v>
      </c>
      <c r="H58" s="290">
        <v>12</v>
      </c>
      <c r="I58" s="304">
        <f t="shared" si="7"/>
        <v>318</v>
      </c>
      <c r="J58" s="292"/>
      <c r="K58" s="76">
        <f t="shared" si="0"/>
        <v>1</v>
      </c>
      <c r="L58" s="77">
        <f t="shared" si="1"/>
        <v>5.3</v>
      </c>
      <c r="M58" s="293"/>
      <c r="N58" s="78"/>
    </row>
    <row r="59" spans="1:14" ht="16.5" customHeight="1" thickBot="1" x14ac:dyDescent="0.3">
      <c r="A59" s="79">
        <v>43413</v>
      </c>
      <c r="B59" s="294">
        <v>0.33333333333333331</v>
      </c>
      <c r="C59" s="294">
        <v>0.58333333333333337</v>
      </c>
      <c r="D59" s="80">
        <f t="shared" si="8"/>
        <v>6</v>
      </c>
      <c r="E59" s="295">
        <v>0</v>
      </c>
      <c r="F59" s="295">
        <v>30</v>
      </c>
      <c r="G59" s="295">
        <v>0</v>
      </c>
      <c r="H59" s="295">
        <v>12</v>
      </c>
      <c r="I59" s="305">
        <f t="shared" si="7"/>
        <v>318</v>
      </c>
      <c r="J59" s="297"/>
      <c r="K59" s="81">
        <f t="shared" si="0"/>
        <v>1</v>
      </c>
      <c r="L59" s="82">
        <f t="shared" si="1"/>
        <v>5.3</v>
      </c>
      <c r="M59" s="298"/>
      <c r="N59" s="83"/>
    </row>
    <row r="60" spans="1:14" s="205" customFormat="1" ht="16.5" customHeight="1" x14ac:dyDescent="0.25">
      <c r="A60" s="88">
        <v>43416</v>
      </c>
      <c r="B60" s="89" t="s">
        <v>10</v>
      </c>
      <c r="C60" s="90"/>
      <c r="D60" s="91"/>
      <c r="E60" s="225"/>
      <c r="F60" s="225"/>
      <c r="G60" s="225"/>
      <c r="H60" s="225"/>
      <c r="I60" s="230"/>
      <c r="J60" s="212" t="s">
        <v>66</v>
      </c>
      <c r="K60" s="93">
        <f t="shared" si="0"/>
        <v>0</v>
      </c>
      <c r="L60" s="94">
        <f t="shared" si="1"/>
        <v>0</v>
      </c>
      <c r="M60" s="217"/>
      <c r="N60" s="95"/>
    </row>
    <row r="61" spans="1:14" ht="16.5" customHeight="1" x14ac:dyDescent="0.25">
      <c r="A61" s="74">
        <v>43417</v>
      </c>
      <c r="B61" s="289">
        <v>0.33333333333333331</v>
      </c>
      <c r="C61" s="289">
        <v>0.58333333333333337</v>
      </c>
      <c r="D61" s="75">
        <f t="shared" si="8"/>
        <v>6</v>
      </c>
      <c r="E61" s="290">
        <v>0</v>
      </c>
      <c r="F61" s="290">
        <v>30</v>
      </c>
      <c r="G61" s="290">
        <v>0</v>
      </c>
      <c r="H61" s="290">
        <v>12</v>
      </c>
      <c r="I61" s="304">
        <f t="shared" si="7"/>
        <v>318</v>
      </c>
      <c r="J61" s="292"/>
      <c r="K61" s="76">
        <f t="shared" si="0"/>
        <v>1</v>
      </c>
      <c r="L61" s="77">
        <f t="shared" si="1"/>
        <v>5.3</v>
      </c>
      <c r="M61" s="293"/>
      <c r="N61" s="78"/>
    </row>
    <row r="62" spans="1:14" ht="16.5" customHeight="1" x14ac:dyDescent="0.25">
      <c r="A62" s="74">
        <v>43418</v>
      </c>
      <c r="B62" s="289">
        <v>0.33333333333333331</v>
      </c>
      <c r="C62" s="289">
        <v>0.58333333333333337</v>
      </c>
      <c r="D62" s="75">
        <f t="shared" si="8"/>
        <v>6</v>
      </c>
      <c r="E62" s="290">
        <v>0</v>
      </c>
      <c r="F62" s="290">
        <v>30</v>
      </c>
      <c r="G62" s="290">
        <v>0</v>
      </c>
      <c r="H62" s="290">
        <v>12</v>
      </c>
      <c r="I62" s="304">
        <f t="shared" si="7"/>
        <v>318</v>
      </c>
      <c r="J62" s="292"/>
      <c r="K62" s="76">
        <f t="shared" si="0"/>
        <v>1</v>
      </c>
      <c r="L62" s="77">
        <f t="shared" si="1"/>
        <v>5.3</v>
      </c>
      <c r="M62" s="293"/>
      <c r="N62" s="78"/>
    </row>
    <row r="63" spans="1:14" ht="16.5" customHeight="1" x14ac:dyDescent="0.25">
      <c r="A63" s="74">
        <v>43419</v>
      </c>
      <c r="B63" s="289">
        <v>0.33333333333333331</v>
      </c>
      <c r="C63" s="289">
        <v>0.58333333333333337</v>
      </c>
      <c r="D63" s="75">
        <f t="shared" si="8"/>
        <v>6</v>
      </c>
      <c r="E63" s="290">
        <v>0</v>
      </c>
      <c r="F63" s="290">
        <v>30</v>
      </c>
      <c r="G63" s="290">
        <v>0</v>
      </c>
      <c r="H63" s="290">
        <v>12</v>
      </c>
      <c r="I63" s="304">
        <f t="shared" si="7"/>
        <v>318</v>
      </c>
      <c r="J63" s="292"/>
      <c r="K63" s="76">
        <f t="shared" si="0"/>
        <v>1</v>
      </c>
      <c r="L63" s="77">
        <f t="shared" si="1"/>
        <v>5.3</v>
      </c>
      <c r="M63" s="293"/>
      <c r="N63" s="78"/>
    </row>
    <row r="64" spans="1:14" ht="16.5" customHeight="1" thickBot="1" x14ac:dyDescent="0.3">
      <c r="A64" s="79">
        <v>43420</v>
      </c>
      <c r="B64" s="294">
        <v>0.33333333333333331</v>
      </c>
      <c r="C64" s="294">
        <v>0.58333333333333337</v>
      </c>
      <c r="D64" s="80">
        <f t="shared" si="8"/>
        <v>6</v>
      </c>
      <c r="E64" s="295">
        <v>0</v>
      </c>
      <c r="F64" s="295">
        <v>30</v>
      </c>
      <c r="G64" s="295">
        <v>0</v>
      </c>
      <c r="H64" s="295">
        <v>12</v>
      </c>
      <c r="I64" s="305">
        <f t="shared" si="7"/>
        <v>318</v>
      </c>
      <c r="J64" s="297"/>
      <c r="K64" s="81">
        <f t="shared" si="0"/>
        <v>1</v>
      </c>
      <c r="L64" s="82">
        <f t="shared" si="1"/>
        <v>5.3</v>
      </c>
      <c r="M64" s="298"/>
      <c r="N64" s="83"/>
    </row>
    <row r="65" spans="1:14" ht="45" x14ac:dyDescent="0.25">
      <c r="A65" s="306">
        <v>43423</v>
      </c>
      <c r="B65" s="307">
        <v>0.33333333333333331</v>
      </c>
      <c r="C65" s="308">
        <v>0.5</v>
      </c>
      <c r="D65" s="309">
        <f t="shared" si="6"/>
        <v>4</v>
      </c>
      <c r="E65" s="310">
        <v>0</v>
      </c>
      <c r="F65" s="310">
        <v>30</v>
      </c>
      <c r="G65" s="310">
        <v>0</v>
      </c>
      <c r="H65" s="310">
        <v>6</v>
      </c>
      <c r="I65" s="311">
        <f t="shared" si="7"/>
        <v>204</v>
      </c>
      <c r="J65" s="312" t="s">
        <v>51</v>
      </c>
      <c r="K65" s="85">
        <f t="shared" si="0"/>
        <v>1</v>
      </c>
      <c r="L65" s="86">
        <f t="shared" si="1"/>
        <v>3.4</v>
      </c>
      <c r="M65" s="313"/>
      <c r="N65" s="235"/>
    </row>
    <row r="66" spans="1:14" ht="15" x14ac:dyDescent="0.25">
      <c r="A66" s="238">
        <v>43424</v>
      </c>
      <c r="B66" s="289">
        <v>0.33333333333333331</v>
      </c>
      <c r="C66" s="314">
        <v>0.5</v>
      </c>
      <c r="D66" s="75">
        <f t="shared" si="6"/>
        <v>4</v>
      </c>
      <c r="E66" s="290">
        <v>0</v>
      </c>
      <c r="F66" s="290">
        <v>30</v>
      </c>
      <c r="G66" s="290">
        <v>0</v>
      </c>
      <c r="H66" s="290">
        <v>6</v>
      </c>
      <c r="I66" s="304">
        <f t="shared" ref="I66" si="10">MAX((D66*60)-H66-F66-E66-G66,0)</f>
        <v>204</v>
      </c>
      <c r="J66" s="292"/>
      <c r="K66" s="76">
        <f t="shared" si="0"/>
        <v>1</v>
      </c>
      <c r="L66" s="77">
        <f t="shared" si="1"/>
        <v>3.4</v>
      </c>
      <c r="M66" s="293"/>
      <c r="N66" s="236"/>
    </row>
    <row r="67" spans="1:14" ht="16.5" customHeight="1" x14ac:dyDescent="0.25">
      <c r="A67" s="238">
        <v>43425</v>
      </c>
      <c r="B67" s="89" t="s">
        <v>10</v>
      </c>
      <c r="C67" s="90"/>
      <c r="D67" s="91"/>
      <c r="E67" s="225"/>
      <c r="F67" s="225"/>
      <c r="G67" s="225"/>
      <c r="H67" s="225"/>
      <c r="I67" s="230"/>
      <c r="J67" s="315" t="s">
        <v>42</v>
      </c>
      <c r="K67" s="76">
        <f t="shared" si="0"/>
        <v>0</v>
      </c>
      <c r="L67" s="77">
        <f t="shared" si="1"/>
        <v>0</v>
      </c>
      <c r="M67" s="316"/>
      <c r="N67" s="237"/>
    </row>
    <row r="68" spans="1:14" s="205" customFormat="1" ht="16.5" customHeight="1" x14ac:dyDescent="0.25">
      <c r="A68" s="238">
        <v>43426</v>
      </c>
      <c r="B68" s="89" t="s">
        <v>10</v>
      </c>
      <c r="C68" s="90"/>
      <c r="D68" s="91"/>
      <c r="E68" s="225"/>
      <c r="F68" s="225"/>
      <c r="G68" s="225"/>
      <c r="H68" s="225"/>
      <c r="I68" s="230"/>
      <c r="J68" s="212" t="s">
        <v>67</v>
      </c>
      <c r="K68" s="76">
        <f t="shared" si="0"/>
        <v>0</v>
      </c>
      <c r="L68" s="77">
        <f t="shared" si="1"/>
        <v>0</v>
      </c>
      <c r="M68" s="217"/>
      <c r="N68" s="237"/>
    </row>
    <row r="69" spans="1:14" ht="16.5" customHeight="1" thickBot="1" x14ac:dyDescent="0.3">
      <c r="A69" s="317">
        <v>43427</v>
      </c>
      <c r="B69" s="239" t="s">
        <v>10</v>
      </c>
      <c r="C69" s="240"/>
      <c r="D69" s="241"/>
      <c r="E69" s="242"/>
      <c r="F69" s="242"/>
      <c r="G69" s="242"/>
      <c r="H69" s="242"/>
      <c r="I69" s="243"/>
      <c r="J69" s="297" t="s">
        <v>42</v>
      </c>
      <c r="K69" s="81">
        <f t="shared" si="0"/>
        <v>0</v>
      </c>
      <c r="L69" s="82">
        <f t="shared" si="1"/>
        <v>0</v>
      </c>
      <c r="M69" s="298"/>
      <c r="N69" s="244"/>
    </row>
    <row r="70" spans="1:14" ht="16.5" customHeight="1" x14ac:dyDescent="0.25">
      <c r="A70" s="88">
        <v>43430</v>
      </c>
      <c r="B70" s="318">
        <v>0.33333333333333331</v>
      </c>
      <c r="C70" s="318">
        <v>0.58333333333333337</v>
      </c>
      <c r="D70" s="319">
        <f t="shared" ref="D70:D89" si="11">MAX((INT((C70-B70)*1440)/60),0)</f>
        <v>6</v>
      </c>
      <c r="E70" s="320">
        <v>0</v>
      </c>
      <c r="F70" s="320">
        <v>30</v>
      </c>
      <c r="G70" s="320">
        <v>0</v>
      </c>
      <c r="H70" s="320">
        <v>12</v>
      </c>
      <c r="I70" s="321">
        <f t="shared" ref="I70:I89" si="12">MAX((D70*60)-H70-F70-E70-G70,0)</f>
        <v>318</v>
      </c>
      <c r="J70" s="378"/>
      <c r="K70" s="93">
        <f t="shared" si="0"/>
        <v>1</v>
      </c>
      <c r="L70" s="94">
        <f t="shared" si="1"/>
        <v>5.3</v>
      </c>
      <c r="M70" s="322"/>
      <c r="N70" s="95"/>
    </row>
    <row r="71" spans="1:14" ht="16.5" customHeight="1" x14ac:dyDescent="0.25">
      <c r="A71" s="74">
        <v>43431</v>
      </c>
      <c r="B71" s="289">
        <v>0.33333333333333331</v>
      </c>
      <c r="C71" s="289">
        <v>0.58333333333333337</v>
      </c>
      <c r="D71" s="75">
        <f t="shared" si="11"/>
        <v>6</v>
      </c>
      <c r="E71" s="290">
        <v>0</v>
      </c>
      <c r="F71" s="290">
        <v>30</v>
      </c>
      <c r="G71" s="290">
        <v>0</v>
      </c>
      <c r="H71" s="290">
        <v>12</v>
      </c>
      <c r="I71" s="304">
        <f t="shared" si="12"/>
        <v>318</v>
      </c>
      <c r="J71" s="292"/>
      <c r="K71" s="76">
        <f t="shared" si="0"/>
        <v>1</v>
      </c>
      <c r="L71" s="77">
        <f t="shared" si="1"/>
        <v>5.3</v>
      </c>
      <c r="M71" s="293"/>
      <c r="N71" s="78"/>
    </row>
    <row r="72" spans="1:14" ht="16.5" customHeight="1" x14ac:dyDescent="0.25">
      <c r="A72" s="74">
        <v>43432</v>
      </c>
      <c r="B72" s="289">
        <v>0.33333333333333331</v>
      </c>
      <c r="C72" s="289">
        <v>0.58333333333333337</v>
      </c>
      <c r="D72" s="75">
        <f t="shared" si="11"/>
        <v>6</v>
      </c>
      <c r="E72" s="290">
        <v>0</v>
      </c>
      <c r="F72" s="290">
        <v>30</v>
      </c>
      <c r="G72" s="290">
        <v>0</v>
      </c>
      <c r="H72" s="290">
        <v>12</v>
      </c>
      <c r="I72" s="304">
        <f t="shared" si="12"/>
        <v>318</v>
      </c>
      <c r="J72" s="292"/>
      <c r="K72" s="76">
        <f t="shared" si="0"/>
        <v>1</v>
      </c>
      <c r="L72" s="77">
        <f t="shared" si="1"/>
        <v>5.3</v>
      </c>
      <c r="M72" s="293"/>
      <c r="N72" s="78"/>
    </row>
    <row r="73" spans="1:14" ht="16.5" customHeight="1" x14ac:dyDescent="0.25">
      <c r="A73" s="74">
        <v>43433</v>
      </c>
      <c r="B73" s="289">
        <v>0.33333333333333331</v>
      </c>
      <c r="C73" s="289">
        <v>0.58333333333333337</v>
      </c>
      <c r="D73" s="75">
        <f t="shared" si="11"/>
        <v>6</v>
      </c>
      <c r="E73" s="290">
        <v>0</v>
      </c>
      <c r="F73" s="290">
        <v>30</v>
      </c>
      <c r="G73" s="290">
        <v>0</v>
      </c>
      <c r="H73" s="290">
        <v>12</v>
      </c>
      <c r="I73" s="304">
        <f t="shared" si="12"/>
        <v>318</v>
      </c>
      <c r="J73" s="292"/>
      <c r="K73" s="76">
        <f t="shared" si="0"/>
        <v>1</v>
      </c>
      <c r="L73" s="77">
        <f t="shared" si="1"/>
        <v>5.3</v>
      </c>
      <c r="M73" s="293"/>
      <c r="N73" s="78"/>
    </row>
    <row r="74" spans="1:14" ht="16.5" customHeight="1" thickBot="1" x14ac:dyDescent="0.3">
      <c r="A74" s="79">
        <v>43434</v>
      </c>
      <c r="B74" s="294">
        <v>0.33333333333333331</v>
      </c>
      <c r="C74" s="294">
        <v>0.58333333333333337</v>
      </c>
      <c r="D74" s="80">
        <f t="shared" si="11"/>
        <v>6</v>
      </c>
      <c r="E74" s="295">
        <v>0</v>
      </c>
      <c r="F74" s="295">
        <v>30</v>
      </c>
      <c r="G74" s="295">
        <v>0</v>
      </c>
      <c r="H74" s="295">
        <v>12</v>
      </c>
      <c r="I74" s="305">
        <f t="shared" si="12"/>
        <v>318</v>
      </c>
      <c r="J74" s="297"/>
      <c r="K74" s="81">
        <f t="shared" ref="K74:K137" si="13">IF(I74+M74&gt;0,1,0)</f>
        <v>1</v>
      </c>
      <c r="L74" s="82">
        <f t="shared" si="1"/>
        <v>5.3</v>
      </c>
      <c r="M74" s="298"/>
      <c r="N74" s="83"/>
    </row>
    <row r="75" spans="1:14" ht="16.5" customHeight="1" x14ac:dyDescent="0.25">
      <c r="A75" s="96">
        <v>43437</v>
      </c>
      <c r="B75" s="307">
        <v>0.33333333333333331</v>
      </c>
      <c r="C75" s="307">
        <v>0.58333333333333337</v>
      </c>
      <c r="D75" s="97">
        <f t="shared" si="11"/>
        <v>6</v>
      </c>
      <c r="E75" s="310">
        <v>0</v>
      </c>
      <c r="F75" s="310">
        <v>30</v>
      </c>
      <c r="G75" s="310">
        <v>0</v>
      </c>
      <c r="H75" s="310">
        <v>12</v>
      </c>
      <c r="I75" s="323">
        <f t="shared" si="12"/>
        <v>318</v>
      </c>
      <c r="J75" s="312"/>
      <c r="K75" s="98">
        <f t="shared" si="13"/>
        <v>1</v>
      </c>
      <c r="L75" s="99">
        <f t="shared" ref="L75:L141" si="14">I75/60</f>
        <v>5.3</v>
      </c>
      <c r="M75" s="313"/>
      <c r="N75" s="100"/>
    </row>
    <row r="76" spans="1:14" ht="16.5" customHeight="1" x14ac:dyDescent="0.25">
      <c r="A76" s="101">
        <v>43438</v>
      </c>
      <c r="B76" s="289">
        <v>0.33333333333333331</v>
      </c>
      <c r="C76" s="289">
        <v>0.58333333333333337</v>
      </c>
      <c r="D76" s="102">
        <f t="shared" si="11"/>
        <v>6</v>
      </c>
      <c r="E76" s="290">
        <v>0</v>
      </c>
      <c r="F76" s="290">
        <v>30</v>
      </c>
      <c r="G76" s="290">
        <v>0</v>
      </c>
      <c r="H76" s="290">
        <v>12</v>
      </c>
      <c r="I76" s="221">
        <f t="shared" si="12"/>
        <v>318</v>
      </c>
      <c r="J76" s="292"/>
      <c r="K76" s="103">
        <f t="shared" si="13"/>
        <v>1</v>
      </c>
      <c r="L76" s="104">
        <f t="shared" si="14"/>
        <v>5.3</v>
      </c>
      <c r="M76" s="293"/>
      <c r="N76" s="105"/>
    </row>
    <row r="77" spans="1:14" ht="16.5" customHeight="1" x14ac:dyDescent="0.25">
      <c r="A77" s="101">
        <v>43439</v>
      </c>
      <c r="B77" s="289">
        <v>0.33333333333333331</v>
      </c>
      <c r="C77" s="289">
        <v>0.58333333333333337</v>
      </c>
      <c r="D77" s="102">
        <f t="shared" si="11"/>
        <v>6</v>
      </c>
      <c r="E77" s="290">
        <v>0</v>
      </c>
      <c r="F77" s="290">
        <v>30</v>
      </c>
      <c r="G77" s="290">
        <v>0</v>
      </c>
      <c r="H77" s="290">
        <v>12</v>
      </c>
      <c r="I77" s="221">
        <f t="shared" si="12"/>
        <v>318</v>
      </c>
      <c r="J77" s="292"/>
      <c r="K77" s="103">
        <f t="shared" si="13"/>
        <v>1</v>
      </c>
      <c r="L77" s="104">
        <f t="shared" si="14"/>
        <v>5.3</v>
      </c>
      <c r="M77" s="293"/>
      <c r="N77" s="105"/>
    </row>
    <row r="78" spans="1:14" ht="16.5" customHeight="1" x14ac:dyDescent="0.25">
      <c r="A78" s="101">
        <v>43440</v>
      </c>
      <c r="B78" s="289">
        <v>0.33333333333333331</v>
      </c>
      <c r="C78" s="289">
        <v>0.58333333333333337</v>
      </c>
      <c r="D78" s="102">
        <f t="shared" si="11"/>
        <v>6</v>
      </c>
      <c r="E78" s="290">
        <v>0</v>
      </c>
      <c r="F78" s="290">
        <v>30</v>
      </c>
      <c r="G78" s="290">
        <v>0</v>
      </c>
      <c r="H78" s="290">
        <v>12</v>
      </c>
      <c r="I78" s="221">
        <f t="shared" si="12"/>
        <v>318</v>
      </c>
      <c r="J78" s="292"/>
      <c r="K78" s="103">
        <f t="shared" si="13"/>
        <v>1</v>
      </c>
      <c r="L78" s="104">
        <f t="shared" si="14"/>
        <v>5.3</v>
      </c>
      <c r="M78" s="293"/>
      <c r="N78" s="105"/>
    </row>
    <row r="79" spans="1:14" ht="16.5" customHeight="1" thickBot="1" x14ac:dyDescent="0.3">
      <c r="A79" s="106">
        <v>43441</v>
      </c>
      <c r="B79" s="294">
        <v>0.33333333333333331</v>
      </c>
      <c r="C79" s="294">
        <v>0.58333333333333337</v>
      </c>
      <c r="D79" s="107">
        <f t="shared" si="11"/>
        <v>6</v>
      </c>
      <c r="E79" s="295">
        <v>0</v>
      </c>
      <c r="F79" s="295">
        <v>30</v>
      </c>
      <c r="G79" s="295">
        <v>0</v>
      </c>
      <c r="H79" s="295">
        <v>12</v>
      </c>
      <c r="I79" s="324">
        <f t="shared" si="12"/>
        <v>318</v>
      </c>
      <c r="J79" s="297"/>
      <c r="K79" s="108">
        <f t="shared" si="13"/>
        <v>1</v>
      </c>
      <c r="L79" s="109">
        <f t="shared" si="14"/>
        <v>5.3</v>
      </c>
      <c r="M79" s="298"/>
      <c r="N79" s="110"/>
    </row>
    <row r="80" spans="1:14" ht="15" x14ac:dyDescent="0.25">
      <c r="A80" s="111">
        <v>43444</v>
      </c>
      <c r="B80" s="307">
        <v>0.33333333333333331</v>
      </c>
      <c r="C80" s="307">
        <v>0.58333333333333337</v>
      </c>
      <c r="D80" s="97">
        <f t="shared" si="11"/>
        <v>6</v>
      </c>
      <c r="E80" s="310">
        <v>0</v>
      </c>
      <c r="F80" s="310">
        <v>30</v>
      </c>
      <c r="G80" s="310">
        <v>0</v>
      </c>
      <c r="H80" s="310">
        <v>12</v>
      </c>
      <c r="I80" s="323">
        <f t="shared" si="12"/>
        <v>318</v>
      </c>
      <c r="J80" s="312" t="s">
        <v>53</v>
      </c>
      <c r="K80" s="112">
        <f t="shared" si="13"/>
        <v>1</v>
      </c>
      <c r="L80" s="113">
        <f t="shared" si="14"/>
        <v>5.3</v>
      </c>
      <c r="M80" s="313"/>
      <c r="N80" s="114"/>
    </row>
    <row r="81" spans="1:14" ht="16.5" customHeight="1" x14ac:dyDescent="0.25">
      <c r="A81" s="101">
        <v>43445</v>
      </c>
      <c r="B81" s="289">
        <v>0.33333333333333331</v>
      </c>
      <c r="C81" s="289">
        <v>0.58333333333333337</v>
      </c>
      <c r="D81" s="102">
        <f t="shared" si="11"/>
        <v>6</v>
      </c>
      <c r="E81" s="290">
        <v>0</v>
      </c>
      <c r="F81" s="290">
        <v>30</v>
      </c>
      <c r="G81" s="290">
        <v>0</v>
      </c>
      <c r="H81" s="290">
        <v>12</v>
      </c>
      <c r="I81" s="221">
        <f t="shared" si="12"/>
        <v>318</v>
      </c>
      <c r="J81" s="292"/>
      <c r="K81" s="103">
        <f t="shared" si="13"/>
        <v>1</v>
      </c>
      <c r="L81" s="104">
        <f t="shared" si="14"/>
        <v>5.3</v>
      </c>
      <c r="M81" s="293"/>
      <c r="N81" s="105"/>
    </row>
    <row r="82" spans="1:14" ht="16.5" customHeight="1" x14ac:dyDescent="0.25">
      <c r="A82" s="101">
        <v>43446</v>
      </c>
      <c r="B82" s="289">
        <v>0.33333333333333331</v>
      </c>
      <c r="C82" s="289">
        <v>0.58333333333333337</v>
      </c>
      <c r="D82" s="102">
        <f t="shared" si="11"/>
        <v>6</v>
      </c>
      <c r="E82" s="290">
        <v>0</v>
      </c>
      <c r="F82" s="290">
        <v>30</v>
      </c>
      <c r="G82" s="290">
        <v>0</v>
      </c>
      <c r="H82" s="290">
        <v>12</v>
      </c>
      <c r="I82" s="221">
        <f t="shared" si="12"/>
        <v>318</v>
      </c>
      <c r="J82" s="292"/>
      <c r="K82" s="103">
        <f t="shared" si="13"/>
        <v>1</v>
      </c>
      <c r="L82" s="104">
        <f t="shared" si="14"/>
        <v>5.3</v>
      </c>
      <c r="M82" s="293"/>
      <c r="N82" s="105"/>
    </row>
    <row r="83" spans="1:14" ht="16.5" customHeight="1" x14ac:dyDescent="0.25">
      <c r="A83" s="101">
        <v>43447</v>
      </c>
      <c r="B83" s="289">
        <v>0.33333333333333331</v>
      </c>
      <c r="C83" s="289">
        <v>0.58333333333333337</v>
      </c>
      <c r="D83" s="102">
        <f t="shared" si="11"/>
        <v>6</v>
      </c>
      <c r="E83" s="290">
        <v>0</v>
      </c>
      <c r="F83" s="290">
        <v>30</v>
      </c>
      <c r="G83" s="290">
        <v>0</v>
      </c>
      <c r="H83" s="290">
        <v>12</v>
      </c>
      <c r="I83" s="221">
        <f t="shared" si="12"/>
        <v>318</v>
      </c>
      <c r="J83" s="292"/>
      <c r="K83" s="103">
        <f t="shared" si="13"/>
        <v>1</v>
      </c>
      <c r="L83" s="104">
        <f t="shared" si="14"/>
        <v>5.3</v>
      </c>
      <c r="M83" s="293"/>
      <c r="N83" s="105"/>
    </row>
    <row r="84" spans="1:14" ht="16.5" customHeight="1" thickBot="1" x14ac:dyDescent="0.3">
      <c r="A84" s="106">
        <v>43448</v>
      </c>
      <c r="B84" s="294">
        <v>0.33333333333333331</v>
      </c>
      <c r="C84" s="294">
        <v>0.58333333333333337</v>
      </c>
      <c r="D84" s="107">
        <f t="shared" si="11"/>
        <v>6</v>
      </c>
      <c r="E84" s="295">
        <v>0</v>
      </c>
      <c r="F84" s="295">
        <v>30</v>
      </c>
      <c r="G84" s="295">
        <v>0</v>
      </c>
      <c r="H84" s="295">
        <v>12</v>
      </c>
      <c r="I84" s="324">
        <f t="shared" si="12"/>
        <v>318</v>
      </c>
      <c r="J84" s="297"/>
      <c r="K84" s="108">
        <f t="shared" si="13"/>
        <v>1</v>
      </c>
      <c r="L84" s="109">
        <f t="shared" si="14"/>
        <v>5.3</v>
      </c>
      <c r="M84" s="298"/>
      <c r="N84" s="110"/>
    </row>
    <row r="85" spans="1:14" ht="15" x14ac:dyDescent="0.25">
      <c r="A85" s="111">
        <v>43451</v>
      </c>
      <c r="B85" s="307">
        <v>0.33333333333333331</v>
      </c>
      <c r="C85" s="307">
        <v>0.58333333333333337</v>
      </c>
      <c r="D85" s="97">
        <f t="shared" si="11"/>
        <v>6</v>
      </c>
      <c r="E85" s="310">
        <v>0</v>
      </c>
      <c r="F85" s="310">
        <v>30</v>
      </c>
      <c r="G85" s="310">
        <v>0</v>
      </c>
      <c r="H85" s="310">
        <v>12</v>
      </c>
      <c r="I85" s="323">
        <f t="shared" si="12"/>
        <v>318</v>
      </c>
      <c r="J85" s="312" t="s">
        <v>53</v>
      </c>
      <c r="K85" s="112">
        <f t="shared" si="13"/>
        <v>1</v>
      </c>
      <c r="L85" s="113">
        <f t="shared" si="14"/>
        <v>5.3</v>
      </c>
      <c r="M85" s="313"/>
      <c r="N85" s="114"/>
    </row>
    <row r="86" spans="1:14" ht="16.5" customHeight="1" x14ac:dyDescent="0.25">
      <c r="A86" s="101">
        <v>43452</v>
      </c>
      <c r="B86" s="289">
        <v>0.33333333333333331</v>
      </c>
      <c r="C86" s="289">
        <v>0.58333333333333337</v>
      </c>
      <c r="D86" s="102">
        <f t="shared" si="11"/>
        <v>6</v>
      </c>
      <c r="E86" s="290">
        <v>0</v>
      </c>
      <c r="F86" s="290">
        <v>30</v>
      </c>
      <c r="G86" s="290">
        <v>0</v>
      </c>
      <c r="H86" s="290">
        <v>12</v>
      </c>
      <c r="I86" s="221">
        <f t="shared" si="12"/>
        <v>318</v>
      </c>
      <c r="J86" s="292"/>
      <c r="K86" s="103">
        <f t="shared" si="13"/>
        <v>1</v>
      </c>
      <c r="L86" s="104">
        <f t="shared" si="14"/>
        <v>5.3</v>
      </c>
      <c r="M86" s="293"/>
      <c r="N86" s="105"/>
    </row>
    <row r="87" spans="1:14" ht="16.5" customHeight="1" x14ac:dyDescent="0.25">
      <c r="A87" s="101">
        <v>43453</v>
      </c>
      <c r="B87" s="289">
        <v>0.33333333333333331</v>
      </c>
      <c r="C87" s="289">
        <v>0.58333333333333337</v>
      </c>
      <c r="D87" s="102">
        <f t="shared" si="11"/>
        <v>6</v>
      </c>
      <c r="E87" s="290">
        <v>0</v>
      </c>
      <c r="F87" s="290">
        <v>30</v>
      </c>
      <c r="G87" s="290">
        <v>0</v>
      </c>
      <c r="H87" s="290">
        <v>12</v>
      </c>
      <c r="I87" s="221">
        <f t="shared" si="12"/>
        <v>318</v>
      </c>
      <c r="J87" s="292"/>
      <c r="K87" s="103">
        <f t="shared" si="13"/>
        <v>1</v>
      </c>
      <c r="L87" s="104">
        <f t="shared" si="14"/>
        <v>5.3</v>
      </c>
      <c r="M87" s="293"/>
      <c r="N87" s="105"/>
    </row>
    <row r="88" spans="1:14" ht="16.5" customHeight="1" x14ac:dyDescent="0.25">
      <c r="A88" s="101">
        <v>43454</v>
      </c>
      <c r="B88" s="289">
        <v>0.33333333333333331</v>
      </c>
      <c r="C88" s="289">
        <v>0.58333333333333337</v>
      </c>
      <c r="D88" s="102">
        <f t="shared" si="11"/>
        <v>6</v>
      </c>
      <c r="E88" s="290">
        <v>0</v>
      </c>
      <c r="F88" s="290">
        <v>30</v>
      </c>
      <c r="G88" s="290">
        <v>0</v>
      </c>
      <c r="H88" s="290">
        <v>12</v>
      </c>
      <c r="I88" s="221">
        <f t="shared" si="12"/>
        <v>318</v>
      </c>
      <c r="J88" s="292"/>
      <c r="K88" s="103">
        <f t="shared" si="13"/>
        <v>1</v>
      </c>
      <c r="L88" s="104">
        <f t="shared" si="14"/>
        <v>5.3</v>
      </c>
      <c r="M88" s="293"/>
      <c r="N88" s="105"/>
    </row>
    <row r="89" spans="1:14" ht="16.5" customHeight="1" thickBot="1" x14ac:dyDescent="0.3">
      <c r="A89" s="106">
        <v>43455</v>
      </c>
      <c r="B89" s="294">
        <v>0.33333333333333331</v>
      </c>
      <c r="C89" s="294">
        <v>0.58333333333333337</v>
      </c>
      <c r="D89" s="107">
        <f t="shared" si="11"/>
        <v>6</v>
      </c>
      <c r="E89" s="295">
        <v>0</v>
      </c>
      <c r="F89" s="295">
        <v>30</v>
      </c>
      <c r="G89" s="295">
        <v>0</v>
      </c>
      <c r="H89" s="295">
        <v>12</v>
      </c>
      <c r="I89" s="324">
        <f t="shared" si="12"/>
        <v>318</v>
      </c>
      <c r="J89" s="297"/>
      <c r="K89" s="108">
        <f t="shared" si="13"/>
        <v>1</v>
      </c>
      <c r="L89" s="109">
        <f t="shared" si="14"/>
        <v>5.3</v>
      </c>
      <c r="M89" s="298"/>
      <c r="N89" s="110"/>
    </row>
    <row r="90" spans="1:14" ht="16.5" customHeight="1" x14ac:dyDescent="0.25">
      <c r="A90" s="325">
        <v>43458</v>
      </c>
      <c r="B90" s="250" t="s">
        <v>10</v>
      </c>
      <c r="C90" s="251"/>
      <c r="D90" s="252"/>
      <c r="E90" s="253"/>
      <c r="F90" s="253"/>
      <c r="G90" s="253"/>
      <c r="H90" s="253"/>
      <c r="I90" s="254"/>
      <c r="J90" s="326" t="s">
        <v>43</v>
      </c>
      <c r="K90" s="112">
        <f t="shared" si="13"/>
        <v>0</v>
      </c>
      <c r="L90" s="113">
        <f t="shared" si="14"/>
        <v>0</v>
      </c>
      <c r="M90" s="327"/>
      <c r="N90" s="255"/>
    </row>
    <row r="91" spans="1:14" s="205" customFormat="1" ht="16.5" customHeight="1" x14ac:dyDescent="0.25">
      <c r="A91" s="256">
        <v>43459</v>
      </c>
      <c r="B91" s="115" t="s">
        <v>10</v>
      </c>
      <c r="C91" s="116"/>
      <c r="D91" s="117"/>
      <c r="E91" s="226"/>
      <c r="F91" s="226"/>
      <c r="G91" s="226"/>
      <c r="H91" s="226"/>
      <c r="I91" s="231"/>
      <c r="J91" s="213" t="s">
        <v>62</v>
      </c>
      <c r="K91" s="103">
        <f t="shared" si="13"/>
        <v>0</v>
      </c>
      <c r="L91" s="104">
        <f t="shared" si="14"/>
        <v>0</v>
      </c>
      <c r="M91" s="218"/>
      <c r="N91" s="257"/>
    </row>
    <row r="92" spans="1:14" ht="16.5" customHeight="1" x14ac:dyDescent="0.25">
      <c r="A92" s="256">
        <v>43460</v>
      </c>
      <c r="B92" s="115" t="s">
        <v>10</v>
      </c>
      <c r="C92" s="116"/>
      <c r="D92" s="117"/>
      <c r="E92" s="226"/>
      <c r="F92" s="226"/>
      <c r="G92" s="226"/>
      <c r="H92" s="226"/>
      <c r="I92" s="231"/>
      <c r="J92" s="213" t="s">
        <v>43</v>
      </c>
      <c r="K92" s="103">
        <f t="shared" si="13"/>
        <v>0</v>
      </c>
      <c r="L92" s="104">
        <f t="shared" si="14"/>
        <v>0</v>
      </c>
      <c r="M92" s="316"/>
      <c r="N92" s="257"/>
    </row>
    <row r="93" spans="1:14" ht="16.5" customHeight="1" x14ac:dyDescent="0.25">
      <c r="A93" s="256">
        <v>43461</v>
      </c>
      <c r="B93" s="115" t="s">
        <v>10</v>
      </c>
      <c r="C93" s="116"/>
      <c r="D93" s="117"/>
      <c r="E93" s="226"/>
      <c r="F93" s="226"/>
      <c r="G93" s="226"/>
      <c r="H93" s="226"/>
      <c r="I93" s="231"/>
      <c r="J93" s="213" t="s">
        <v>43</v>
      </c>
      <c r="K93" s="103">
        <f t="shared" si="13"/>
        <v>0</v>
      </c>
      <c r="L93" s="104">
        <f t="shared" si="14"/>
        <v>0</v>
      </c>
      <c r="M93" s="316"/>
      <c r="N93" s="257"/>
    </row>
    <row r="94" spans="1:14" ht="16.5" customHeight="1" thickBot="1" x14ac:dyDescent="0.3">
      <c r="A94" s="328">
        <v>43462</v>
      </c>
      <c r="B94" s="258" t="s">
        <v>10</v>
      </c>
      <c r="C94" s="259"/>
      <c r="D94" s="260"/>
      <c r="E94" s="261"/>
      <c r="F94" s="261"/>
      <c r="G94" s="261"/>
      <c r="H94" s="261"/>
      <c r="I94" s="262"/>
      <c r="J94" s="265" t="s">
        <v>43</v>
      </c>
      <c r="K94" s="108">
        <f t="shared" si="13"/>
        <v>0</v>
      </c>
      <c r="L94" s="109">
        <f t="shared" si="14"/>
        <v>0</v>
      </c>
      <c r="M94" s="329"/>
      <c r="N94" s="263"/>
    </row>
    <row r="95" spans="1:14" ht="16.5" customHeight="1" x14ac:dyDescent="0.25">
      <c r="A95" s="96">
        <v>43465</v>
      </c>
      <c r="B95" s="245" t="s">
        <v>10</v>
      </c>
      <c r="C95" s="246"/>
      <c r="D95" s="247"/>
      <c r="E95" s="248"/>
      <c r="F95" s="248"/>
      <c r="G95" s="248"/>
      <c r="H95" s="248"/>
      <c r="I95" s="249"/>
      <c r="J95" s="264" t="s">
        <v>43</v>
      </c>
      <c r="K95" s="98">
        <f t="shared" si="13"/>
        <v>0</v>
      </c>
      <c r="L95" s="99">
        <f t="shared" si="14"/>
        <v>0</v>
      </c>
      <c r="M95" s="330"/>
      <c r="N95" s="100"/>
    </row>
    <row r="96" spans="1:14" s="205" customFormat="1" ht="16.5" customHeight="1" x14ac:dyDescent="0.25">
      <c r="A96" s="118">
        <v>43466</v>
      </c>
      <c r="B96" s="119" t="s">
        <v>10</v>
      </c>
      <c r="C96" s="120"/>
      <c r="D96" s="121"/>
      <c r="E96" s="227"/>
      <c r="F96" s="227"/>
      <c r="G96" s="227"/>
      <c r="H96" s="227"/>
      <c r="I96" s="232"/>
      <c r="J96" s="214" t="s">
        <v>68</v>
      </c>
      <c r="K96" s="122">
        <f t="shared" si="13"/>
        <v>0</v>
      </c>
      <c r="L96" s="123">
        <f t="shared" si="14"/>
        <v>0</v>
      </c>
      <c r="M96" s="219"/>
      <c r="N96" s="124"/>
    </row>
    <row r="97" spans="1:14" ht="16.5" customHeight="1" x14ac:dyDescent="0.25">
      <c r="A97" s="118">
        <v>43467</v>
      </c>
      <c r="B97" s="119" t="s">
        <v>10</v>
      </c>
      <c r="C97" s="120"/>
      <c r="D97" s="121"/>
      <c r="E97" s="227"/>
      <c r="F97" s="227"/>
      <c r="G97" s="227"/>
      <c r="H97" s="227"/>
      <c r="I97" s="232"/>
      <c r="J97" s="214" t="s">
        <v>43</v>
      </c>
      <c r="K97" s="122">
        <f t="shared" si="13"/>
        <v>0</v>
      </c>
      <c r="L97" s="123">
        <f t="shared" si="14"/>
        <v>0</v>
      </c>
      <c r="M97" s="316"/>
      <c r="N97" s="124"/>
    </row>
    <row r="98" spans="1:14" ht="16.5" customHeight="1" x14ac:dyDescent="0.25">
      <c r="A98" s="118">
        <v>43468</v>
      </c>
      <c r="B98" s="289">
        <v>0.33333333333333331</v>
      </c>
      <c r="C98" s="289">
        <v>0.58333333333333337</v>
      </c>
      <c r="D98" s="125">
        <f t="shared" ref="D98:D112" si="15">MAX((INT((C98-B98)*1440)/60),0)</f>
        <v>6</v>
      </c>
      <c r="E98" s="290">
        <v>0</v>
      </c>
      <c r="F98" s="290">
        <v>30</v>
      </c>
      <c r="G98" s="290">
        <v>0</v>
      </c>
      <c r="H98" s="290">
        <v>12</v>
      </c>
      <c r="I98" s="331">
        <f t="shared" ref="I98:I112" si="16">MAX((D98*60)-H98-F98-E98-G98,0)</f>
        <v>318</v>
      </c>
      <c r="J98" s="292"/>
      <c r="K98" s="122">
        <f t="shared" si="13"/>
        <v>1</v>
      </c>
      <c r="L98" s="123">
        <f t="shared" si="14"/>
        <v>5.3</v>
      </c>
      <c r="M98" s="293"/>
      <c r="N98" s="124"/>
    </row>
    <row r="99" spans="1:14" ht="16.5" customHeight="1" thickBot="1" x14ac:dyDescent="0.3">
      <c r="A99" s="126">
        <v>43469</v>
      </c>
      <c r="B99" s="294">
        <v>0.33333333333333331</v>
      </c>
      <c r="C99" s="294">
        <v>0.58333333333333337</v>
      </c>
      <c r="D99" s="127">
        <f t="shared" si="15"/>
        <v>6</v>
      </c>
      <c r="E99" s="295">
        <v>0</v>
      </c>
      <c r="F99" s="295">
        <v>30</v>
      </c>
      <c r="G99" s="295">
        <v>0</v>
      </c>
      <c r="H99" s="295">
        <v>12</v>
      </c>
      <c r="I99" s="332">
        <f t="shared" si="16"/>
        <v>318</v>
      </c>
      <c r="J99" s="297"/>
      <c r="K99" s="128">
        <f t="shared" si="13"/>
        <v>1</v>
      </c>
      <c r="L99" s="129">
        <f t="shared" si="14"/>
        <v>5.3</v>
      </c>
      <c r="M99" s="298"/>
      <c r="N99" s="130"/>
    </row>
    <row r="100" spans="1:14" ht="16.5" customHeight="1" x14ac:dyDescent="0.25">
      <c r="A100" s="131">
        <v>43472</v>
      </c>
      <c r="B100" s="289">
        <v>0.33333333333333331</v>
      </c>
      <c r="C100" s="289">
        <v>0.58333333333333337</v>
      </c>
      <c r="D100" s="135">
        <f t="shared" si="15"/>
        <v>6</v>
      </c>
      <c r="E100" s="290">
        <v>0</v>
      </c>
      <c r="F100" s="290">
        <v>30</v>
      </c>
      <c r="G100" s="290">
        <v>0</v>
      </c>
      <c r="H100" s="290">
        <v>12</v>
      </c>
      <c r="I100" s="333">
        <f t="shared" si="16"/>
        <v>318</v>
      </c>
      <c r="J100" s="292"/>
      <c r="K100" s="132">
        <f t="shared" si="13"/>
        <v>1</v>
      </c>
      <c r="L100" s="133">
        <f t="shared" si="14"/>
        <v>5.3</v>
      </c>
      <c r="M100" s="293"/>
      <c r="N100" s="134"/>
    </row>
    <row r="101" spans="1:14" ht="16.5" customHeight="1" x14ac:dyDescent="0.25">
      <c r="A101" s="118">
        <v>43473</v>
      </c>
      <c r="B101" s="289">
        <v>0.33333333333333331</v>
      </c>
      <c r="C101" s="289">
        <v>0.58333333333333337</v>
      </c>
      <c r="D101" s="135">
        <f t="shared" si="15"/>
        <v>6</v>
      </c>
      <c r="E101" s="290">
        <v>0</v>
      </c>
      <c r="F101" s="290">
        <v>30</v>
      </c>
      <c r="G101" s="290">
        <v>0</v>
      </c>
      <c r="H101" s="290">
        <v>12</v>
      </c>
      <c r="I101" s="333">
        <f t="shared" si="16"/>
        <v>318</v>
      </c>
      <c r="J101" s="292"/>
      <c r="K101" s="122">
        <f t="shared" si="13"/>
        <v>1</v>
      </c>
      <c r="L101" s="123">
        <f t="shared" si="14"/>
        <v>5.3</v>
      </c>
      <c r="M101" s="293"/>
      <c r="N101" s="124"/>
    </row>
    <row r="102" spans="1:14" ht="16.5" customHeight="1" x14ac:dyDescent="0.25">
      <c r="A102" s="118">
        <v>43474</v>
      </c>
      <c r="B102" s="289">
        <v>0.33333333333333331</v>
      </c>
      <c r="C102" s="289">
        <v>0.58333333333333337</v>
      </c>
      <c r="D102" s="135">
        <f t="shared" si="15"/>
        <v>6</v>
      </c>
      <c r="E102" s="290">
        <v>0</v>
      </c>
      <c r="F102" s="290">
        <v>30</v>
      </c>
      <c r="G102" s="290">
        <v>0</v>
      </c>
      <c r="H102" s="290">
        <v>12</v>
      </c>
      <c r="I102" s="333">
        <f t="shared" si="16"/>
        <v>318</v>
      </c>
      <c r="J102" s="292"/>
      <c r="K102" s="122">
        <f t="shared" si="13"/>
        <v>1</v>
      </c>
      <c r="L102" s="123">
        <f t="shared" si="14"/>
        <v>5.3</v>
      </c>
      <c r="M102" s="293"/>
      <c r="N102" s="124"/>
    </row>
    <row r="103" spans="1:14" ht="16.5" customHeight="1" x14ac:dyDescent="0.25">
      <c r="A103" s="118">
        <v>43475</v>
      </c>
      <c r="B103" s="289">
        <v>0.33333333333333331</v>
      </c>
      <c r="C103" s="289">
        <v>0.58333333333333337</v>
      </c>
      <c r="D103" s="125">
        <f t="shared" si="15"/>
        <v>6</v>
      </c>
      <c r="E103" s="290">
        <v>0</v>
      </c>
      <c r="F103" s="290">
        <v>30</v>
      </c>
      <c r="G103" s="290">
        <v>0</v>
      </c>
      <c r="H103" s="290">
        <v>12</v>
      </c>
      <c r="I103" s="331">
        <f t="shared" si="16"/>
        <v>318</v>
      </c>
      <c r="J103" s="292"/>
      <c r="K103" s="122">
        <f t="shared" si="13"/>
        <v>1</v>
      </c>
      <c r="L103" s="123">
        <f t="shared" si="14"/>
        <v>5.3</v>
      </c>
      <c r="M103" s="293"/>
      <c r="N103" s="124"/>
    </row>
    <row r="104" spans="1:14" ht="16.5" customHeight="1" thickBot="1" x14ac:dyDescent="0.3">
      <c r="A104" s="126">
        <v>43476</v>
      </c>
      <c r="B104" s="294">
        <v>0.33333333333333331</v>
      </c>
      <c r="C104" s="294">
        <v>0.58333333333333337</v>
      </c>
      <c r="D104" s="127">
        <f t="shared" si="15"/>
        <v>6</v>
      </c>
      <c r="E104" s="295">
        <v>0</v>
      </c>
      <c r="F104" s="295">
        <v>30</v>
      </c>
      <c r="G104" s="295">
        <v>0</v>
      </c>
      <c r="H104" s="295">
        <v>12</v>
      </c>
      <c r="I104" s="332">
        <f t="shared" si="16"/>
        <v>318</v>
      </c>
      <c r="J104" s="297"/>
      <c r="K104" s="128">
        <f t="shared" si="13"/>
        <v>1</v>
      </c>
      <c r="L104" s="129">
        <f t="shared" si="14"/>
        <v>5.3</v>
      </c>
      <c r="M104" s="298"/>
      <c r="N104" s="130"/>
    </row>
    <row r="105" spans="1:14" ht="16.5" customHeight="1" x14ac:dyDescent="0.25">
      <c r="A105" s="131">
        <v>43479</v>
      </c>
      <c r="B105" s="289">
        <v>0.33333333333333331</v>
      </c>
      <c r="C105" s="289">
        <v>0.58333333333333337</v>
      </c>
      <c r="D105" s="135">
        <f t="shared" si="15"/>
        <v>6</v>
      </c>
      <c r="E105" s="290">
        <v>0</v>
      </c>
      <c r="F105" s="290">
        <v>30</v>
      </c>
      <c r="G105" s="290">
        <v>0</v>
      </c>
      <c r="H105" s="290">
        <v>12</v>
      </c>
      <c r="I105" s="333">
        <f t="shared" si="16"/>
        <v>318</v>
      </c>
      <c r="J105" s="292"/>
      <c r="K105" s="132">
        <f t="shared" si="13"/>
        <v>1</v>
      </c>
      <c r="L105" s="133">
        <f t="shared" si="14"/>
        <v>5.3</v>
      </c>
      <c r="M105" s="293"/>
      <c r="N105" s="134"/>
    </row>
    <row r="106" spans="1:14" ht="16.5" customHeight="1" x14ac:dyDescent="0.25">
      <c r="A106" s="118">
        <v>43480</v>
      </c>
      <c r="B106" s="289">
        <v>0.33333333333333331</v>
      </c>
      <c r="C106" s="289">
        <v>0.58333333333333337</v>
      </c>
      <c r="D106" s="135">
        <f t="shared" si="15"/>
        <v>6</v>
      </c>
      <c r="E106" s="290">
        <v>0</v>
      </c>
      <c r="F106" s="290">
        <v>30</v>
      </c>
      <c r="G106" s="290">
        <v>0</v>
      </c>
      <c r="H106" s="290">
        <v>12</v>
      </c>
      <c r="I106" s="333">
        <f t="shared" si="16"/>
        <v>318</v>
      </c>
      <c r="J106" s="292"/>
      <c r="K106" s="122">
        <f t="shared" si="13"/>
        <v>1</v>
      </c>
      <c r="L106" s="123">
        <f t="shared" si="14"/>
        <v>5.3</v>
      </c>
      <c r="M106" s="293"/>
      <c r="N106" s="124"/>
    </row>
    <row r="107" spans="1:14" ht="16.5" customHeight="1" x14ac:dyDescent="0.25">
      <c r="A107" s="118">
        <v>43481</v>
      </c>
      <c r="B107" s="289">
        <v>0.33333333333333331</v>
      </c>
      <c r="C107" s="289">
        <v>0.58333333333333337</v>
      </c>
      <c r="D107" s="135">
        <f t="shared" si="15"/>
        <v>6</v>
      </c>
      <c r="E107" s="290">
        <v>0</v>
      </c>
      <c r="F107" s="290">
        <v>30</v>
      </c>
      <c r="G107" s="290">
        <v>0</v>
      </c>
      <c r="H107" s="290">
        <v>12</v>
      </c>
      <c r="I107" s="333">
        <f t="shared" si="16"/>
        <v>318</v>
      </c>
      <c r="J107" s="292"/>
      <c r="K107" s="122">
        <f t="shared" si="13"/>
        <v>1</v>
      </c>
      <c r="L107" s="123">
        <f t="shared" si="14"/>
        <v>5.3</v>
      </c>
      <c r="M107" s="293"/>
      <c r="N107" s="124"/>
    </row>
    <row r="108" spans="1:14" ht="16.5" customHeight="1" x14ac:dyDescent="0.25">
      <c r="A108" s="118">
        <v>43482</v>
      </c>
      <c r="B108" s="289">
        <v>0.33333333333333331</v>
      </c>
      <c r="C108" s="289">
        <v>0.58333333333333337</v>
      </c>
      <c r="D108" s="125">
        <f t="shared" si="15"/>
        <v>6</v>
      </c>
      <c r="E108" s="290">
        <v>0</v>
      </c>
      <c r="F108" s="290">
        <v>30</v>
      </c>
      <c r="G108" s="290">
        <v>0</v>
      </c>
      <c r="H108" s="290">
        <v>12</v>
      </c>
      <c r="I108" s="331">
        <f t="shared" si="16"/>
        <v>318</v>
      </c>
      <c r="J108" s="292"/>
      <c r="K108" s="122">
        <f t="shared" si="13"/>
        <v>1</v>
      </c>
      <c r="L108" s="123">
        <f t="shared" si="14"/>
        <v>5.3</v>
      </c>
      <c r="M108" s="293"/>
      <c r="N108" s="124"/>
    </row>
    <row r="109" spans="1:14" ht="16.5" customHeight="1" thickBot="1" x14ac:dyDescent="0.3">
      <c r="A109" s="126">
        <v>43483</v>
      </c>
      <c r="B109" s="294">
        <v>0.33333333333333331</v>
      </c>
      <c r="C109" s="294">
        <v>0.58333333333333337</v>
      </c>
      <c r="D109" s="127">
        <f t="shared" si="15"/>
        <v>6</v>
      </c>
      <c r="E109" s="295">
        <v>0</v>
      </c>
      <c r="F109" s="295">
        <v>30</v>
      </c>
      <c r="G109" s="295">
        <v>0</v>
      </c>
      <c r="H109" s="295">
        <v>12</v>
      </c>
      <c r="I109" s="332">
        <f t="shared" si="16"/>
        <v>318</v>
      </c>
      <c r="J109" s="297"/>
      <c r="K109" s="128">
        <f t="shared" si="13"/>
        <v>1</v>
      </c>
      <c r="L109" s="129">
        <f t="shared" si="14"/>
        <v>5.3</v>
      </c>
      <c r="M109" s="298"/>
      <c r="N109" s="130"/>
    </row>
    <row r="110" spans="1:14" s="205" customFormat="1" ht="16.5" customHeight="1" x14ac:dyDescent="0.25">
      <c r="A110" s="131">
        <v>43486</v>
      </c>
      <c r="B110" s="119" t="s">
        <v>10</v>
      </c>
      <c r="C110" s="120"/>
      <c r="D110" s="121"/>
      <c r="E110" s="227"/>
      <c r="F110" s="227"/>
      <c r="G110" s="227"/>
      <c r="H110" s="227"/>
      <c r="I110" s="232"/>
      <c r="J110" s="214" t="s">
        <v>69</v>
      </c>
      <c r="K110" s="132">
        <f t="shared" si="13"/>
        <v>0</v>
      </c>
      <c r="L110" s="133">
        <f t="shared" si="14"/>
        <v>0</v>
      </c>
      <c r="M110" s="219"/>
      <c r="N110" s="134"/>
    </row>
    <row r="111" spans="1:14" ht="16.5" customHeight="1" x14ac:dyDescent="0.25">
      <c r="A111" s="118">
        <v>43487</v>
      </c>
      <c r="B111" s="289">
        <v>0.33333333333333331</v>
      </c>
      <c r="C111" s="289">
        <v>0.58333333333333337</v>
      </c>
      <c r="D111" s="135">
        <f t="shared" si="15"/>
        <v>6</v>
      </c>
      <c r="E111" s="290">
        <v>0</v>
      </c>
      <c r="F111" s="290">
        <v>0</v>
      </c>
      <c r="G111" s="290">
        <v>0</v>
      </c>
      <c r="H111" s="290">
        <v>0</v>
      </c>
      <c r="I111" s="333">
        <f t="shared" si="16"/>
        <v>360</v>
      </c>
      <c r="J111" s="292" t="s">
        <v>8</v>
      </c>
      <c r="K111" s="122">
        <f t="shared" si="13"/>
        <v>1</v>
      </c>
      <c r="L111" s="123">
        <f t="shared" si="14"/>
        <v>6</v>
      </c>
      <c r="M111" s="293"/>
      <c r="N111" s="134" t="s">
        <v>27</v>
      </c>
    </row>
    <row r="112" spans="1:14" ht="16.5" customHeight="1" x14ac:dyDescent="0.25">
      <c r="A112" s="118">
        <v>43488</v>
      </c>
      <c r="B112" s="289">
        <v>0.33333333333333331</v>
      </c>
      <c r="C112" s="289">
        <v>0.58333333333333337</v>
      </c>
      <c r="D112" s="135">
        <f t="shared" si="15"/>
        <v>6</v>
      </c>
      <c r="E112" s="290">
        <v>0</v>
      </c>
      <c r="F112" s="290">
        <v>0</v>
      </c>
      <c r="G112" s="290">
        <v>0</v>
      </c>
      <c r="H112" s="290">
        <v>0</v>
      </c>
      <c r="I112" s="333">
        <f t="shared" si="16"/>
        <v>360</v>
      </c>
      <c r="J112" s="292" t="s">
        <v>8</v>
      </c>
      <c r="K112" s="122">
        <f t="shared" si="13"/>
        <v>1</v>
      </c>
      <c r="L112" s="123">
        <f t="shared" si="14"/>
        <v>6</v>
      </c>
      <c r="M112" s="293"/>
      <c r="N112" s="134" t="s">
        <v>27</v>
      </c>
    </row>
    <row r="113" spans="1:14" ht="16.5" customHeight="1" x14ac:dyDescent="0.25">
      <c r="A113" s="118">
        <v>43489</v>
      </c>
      <c r="B113" s="289">
        <v>0.33333333333333331</v>
      </c>
      <c r="C113" s="289">
        <v>0.58333333333333337</v>
      </c>
      <c r="D113" s="125">
        <f t="shared" ref="D113:D129" si="17">MAX((INT((C113-B113)*1440)/60),0)</f>
        <v>6</v>
      </c>
      <c r="E113" s="290">
        <v>0</v>
      </c>
      <c r="F113" s="290">
        <v>0</v>
      </c>
      <c r="G113" s="290">
        <v>0</v>
      </c>
      <c r="H113" s="290">
        <v>0</v>
      </c>
      <c r="I113" s="331">
        <f t="shared" ref="I113:I134" si="18">MAX((D113*60)-H113-F113-E113-G113,0)</f>
        <v>360</v>
      </c>
      <c r="J113" s="292" t="s">
        <v>8</v>
      </c>
      <c r="K113" s="122">
        <f t="shared" si="13"/>
        <v>1</v>
      </c>
      <c r="L113" s="123">
        <f t="shared" si="14"/>
        <v>6</v>
      </c>
      <c r="M113" s="293"/>
      <c r="N113" s="134" t="s">
        <v>27</v>
      </c>
    </row>
    <row r="114" spans="1:14" ht="16.5" customHeight="1" thickBot="1" x14ac:dyDescent="0.3">
      <c r="A114" s="126">
        <v>43490</v>
      </c>
      <c r="B114" s="294">
        <v>0.33333333333333331</v>
      </c>
      <c r="C114" s="294">
        <v>0.58333333333333337</v>
      </c>
      <c r="D114" s="127">
        <f t="shared" si="17"/>
        <v>6</v>
      </c>
      <c r="E114" s="295">
        <v>0</v>
      </c>
      <c r="F114" s="295">
        <v>0</v>
      </c>
      <c r="G114" s="295">
        <v>0</v>
      </c>
      <c r="H114" s="295">
        <v>0</v>
      </c>
      <c r="I114" s="332">
        <f t="shared" si="18"/>
        <v>360</v>
      </c>
      <c r="J114" s="297" t="s">
        <v>19</v>
      </c>
      <c r="K114" s="128">
        <f t="shared" si="13"/>
        <v>1</v>
      </c>
      <c r="L114" s="129">
        <f t="shared" si="14"/>
        <v>6</v>
      </c>
      <c r="M114" s="298"/>
      <c r="N114" s="124" t="s">
        <v>13</v>
      </c>
    </row>
    <row r="115" spans="1:14" ht="16.5" customHeight="1" x14ac:dyDescent="0.25">
      <c r="A115" s="136">
        <v>43493</v>
      </c>
      <c r="B115" s="289">
        <v>0.33333333333333331</v>
      </c>
      <c r="C115" s="289">
        <v>0.58333333333333337</v>
      </c>
      <c r="D115" s="135">
        <f t="shared" si="17"/>
        <v>6</v>
      </c>
      <c r="E115" s="290">
        <v>0</v>
      </c>
      <c r="F115" s="290">
        <v>30</v>
      </c>
      <c r="G115" s="290">
        <v>0</v>
      </c>
      <c r="H115" s="290">
        <v>12</v>
      </c>
      <c r="I115" s="333">
        <f t="shared" si="18"/>
        <v>318</v>
      </c>
      <c r="J115" s="292"/>
      <c r="K115" s="137">
        <f t="shared" si="13"/>
        <v>1</v>
      </c>
      <c r="L115" s="138">
        <f t="shared" si="14"/>
        <v>5.3</v>
      </c>
      <c r="M115" s="293"/>
      <c r="N115" s="139"/>
    </row>
    <row r="116" spans="1:14" ht="16.5" customHeight="1" x14ac:dyDescent="0.25">
      <c r="A116" s="131">
        <v>43494</v>
      </c>
      <c r="B116" s="289">
        <v>0.33333333333333331</v>
      </c>
      <c r="C116" s="289">
        <v>0.58333333333333337</v>
      </c>
      <c r="D116" s="135">
        <f t="shared" si="17"/>
        <v>6</v>
      </c>
      <c r="E116" s="290">
        <v>0</v>
      </c>
      <c r="F116" s="290">
        <v>30</v>
      </c>
      <c r="G116" s="290">
        <v>0</v>
      </c>
      <c r="H116" s="290">
        <v>12</v>
      </c>
      <c r="I116" s="333">
        <f t="shared" si="18"/>
        <v>318</v>
      </c>
      <c r="J116" s="292"/>
      <c r="K116" s="132">
        <f t="shared" si="13"/>
        <v>1</v>
      </c>
      <c r="L116" s="133">
        <f t="shared" si="14"/>
        <v>5.3</v>
      </c>
      <c r="M116" s="293"/>
      <c r="N116" s="134"/>
    </row>
    <row r="117" spans="1:14" ht="16.5" customHeight="1" x14ac:dyDescent="0.25">
      <c r="A117" s="131">
        <v>43495</v>
      </c>
      <c r="B117" s="289">
        <v>0.33333333333333331</v>
      </c>
      <c r="C117" s="289">
        <v>0.58333333333333337</v>
      </c>
      <c r="D117" s="125">
        <f t="shared" si="17"/>
        <v>6</v>
      </c>
      <c r="E117" s="290">
        <v>0</v>
      </c>
      <c r="F117" s="290">
        <v>30</v>
      </c>
      <c r="G117" s="290">
        <v>0</v>
      </c>
      <c r="H117" s="290">
        <v>12</v>
      </c>
      <c r="I117" s="331">
        <f t="shared" si="18"/>
        <v>318</v>
      </c>
      <c r="J117" s="292"/>
      <c r="K117" s="132">
        <f t="shared" si="13"/>
        <v>1</v>
      </c>
      <c r="L117" s="133">
        <f t="shared" si="14"/>
        <v>5.3</v>
      </c>
      <c r="M117" s="293"/>
      <c r="N117" s="134"/>
    </row>
    <row r="118" spans="1:14" ht="16.5" customHeight="1" x14ac:dyDescent="0.25">
      <c r="A118" s="118">
        <v>43496</v>
      </c>
      <c r="B118" s="289">
        <v>0.33333333333333331</v>
      </c>
      <c r="C118" s="289">
        <v>0.58333333333333337</v>
      </c>
      <c r="D118" s="135">
        <f t="shared" si="17"/>
        <v>6</v>
      </c>
      <c r="E118" s="290">
        <v>0</v>
      </c>
      <c r="F118" s="290">
        <v>30</v>
      </c>
      <c r="G118" s="290">
        <v>0</v>
      </c>
      <c r="H118" s="290">
        <v>12</v>
      </c>
      <c r="I118" s="333">
        <f t="shared" si="18"/>
        <v>318</v>
      </c>
      <c r="J118" s="292"/>
      <c r="K118" s="122">
        <f t="shared" si="13"/>
        <v>1</v>
      </c>
      <c r="L118" s="123">
        <f t="shared" si="14"/>
        <v>5.3</v>
      </c>
      <c r="M118" s="293"/>
      <c r="N118" s="124"/>
    </row>
    <row r="119" spans="1:14" ht="16.5" customHeight="1" thickBot="1" x14ac:dyDescent="0.3">
      <c r="A119" s="140">
        <v>43497</v>
      </c>
      <c r="B119" s="294">
        <v>0.33333333333333331</v>
      </c>
      <c r="C119" s="294">
        <v>0.58333333333333337</v>
      </c>
      <c r="D119" s="141">
        <f t="shared" si="17"/>
        <v>6</v>
      </c>
      <c r="E119" s="295">
        <v>0</v>
      </c>
      <c r="F119" s="295">
        <v>30</v>
      </c>
      <c r="G119" s="295">
        <v>0</v>
      </c>
      <c r="H119" s="295">
        <v>12</v>
      </c>
      <c r="I119" s="334">
        <f t="shared" si="18"/>
        <v>318</v>
      </c>
      <c r="J119" s="297"/>
      <c r="K119" s="142">
        <f t="shared" si="13"/>
        <v>1</v>
      </c>
      <c r="L119" s="143">
        <f t="shared" si="14"/>
        <v>5.3</v>
      </c>
      <c r="M119" s="298"/>
      <c r="N119" s="144"/>
    </row>
    <row r="120" spans="1:14" ht="16.5" customHeight="1" x14ac:dyDescent="0.25">
      <c r="A120" s="145">
        <v>43500</v>
      </c>
      <c r="B120" s="289">
        <v>0.33333333333333331</v>
      </c>
      <c r="C120" s="289">
        <v>0.58333333333333337</v>
      </c>
      <c r="D120" s="146">
        <f t="shared" si="17"/>
        <v>6</v>
      </c>
      <c r="E120" s="290">
        <v>0</v>
      </c>
      <c r="F120" s="290">
        <v>30</v>
      </c>
      <c r="G120" s="290">
        <v>0</v>
      </c>
      <c r="H120" s="290">
        <v>12</v>
      </c>
      <c r="I120" s="335">
        <f t="shared" si="18"/>
        <v>318</v>
      </c>
      <c r="J120" s="292"/>
      <c r="K120" s="147">
        <f t="shared" si="13"/>
        <v>1</v>
      </c>
      <c r="L120" s="148">
        <f t="shared" si="14"/>
        <v>5.3</v>
      </c>
      <c r="M120" s="293"/>
      <c r="N120" s="149"/>
    </row>
    <row r="121" spans="1:14" ht="16.5" customHeight="1" x14ac:dyDescent="0.25">
      <c r="A121" s="145">
        <v>43501</v>
      </c>
      <c r="B121" s="289">
        <v>0.33333333333333331</v>
      </c>
      <c r="C121" s="289">
        <v>0.58333333333333337</v>
      </c>
      <c r="D121" s="146">
        <f t="shared" si="17"/>
        <v>6</v>
      </c>
      <c r="E121" s="290">
        <v>0</v>
      </c>
      <c r="F121" s="290">
        <v>30</v>
      </c>
      <c r="G121" s="290">
        <v>0</v>
      </c>
      <c r="H121" s="290">
        <v>12</v>
      </c>
      <c r="I121" s="335">
        <f t="shared" si="18"/>
        <v>318</v>
      </c>
      <c r="J121" s="292"/>
      <c r="K121" s="147">
        <f t="shared" si="13"/>
        <v>1</v>
      </c>
      <c r="L121" s="148">
        <f t="shared" si="14"/>
        <v>5.3</v>
      </c>
      <c r="M121" s="293"/>
      <c r="N121" s="149"/>
    </row>
    <row r="122" spans="1:14" ht="16.5" customHeight="1" x14ac:dyDescent="0.25">
      <c r="A122" s="145">
        <v>43502</v>
      </c>
      <c r="B122" s="289">
        <v>0.33333333333333331</v>
      </c>
      <c r="C122" s="289">
        <v>0.58333333333333337</v>
      </c>
      <c r="D122" s="146">
        <f t="shared" si="17"/>
        <v>6</v>
      </c>
      <c r="E122" s="290">
        <v>0</v>
      </c>
      <c r="F122" s="290">
        <v>30</v>
      </c>
      <c r="G122" s="290">
        <v>0</v>
      </c>
      <c r="H122" s="290">
        <v>12</v>
      </c>
      <c r="I122" s="335">
        <f t="shared" si="18"/>
        <v>318</v>
      </c>
      <c r="J122" s="292"/>
      <c r="K122" s="147">
        <f t="shared" si="13"/>
        <v>1</v>
      </c>
      <c r="L122" s="148">
        <f t="shared" si="14"/>
        <v>5.3</v>
      </c>
      <c r="M122" s="293"/>
      <c r="N122" s="149"/>
    </row>
    <row r="123" spans="1:14" ht="16.5" customHeight="1" x14ac:dyDescent="0.25">
      <c r="A123" s="145">
        <v>43503</v>
      </c>
      <c r="B123" s="289">
        <v>0.33333333333333331</v>
      </c>
      <c r="C123" s="289">
        <v>0.58333333333333337</v>
      </c>
      <c r="D123" s="146">
        <f t="shared" si="17"/>
        <v>6</v>
      </c>
      <c r="E123" s="290">
        <v>0</v>
      </c>
      <c r="F123" s="290">
        <v>30</v>
      </c>
      <c r="G123" s="290">
        <v>0</v>
      </c>
      <c r="H123" s="290">
        <v>12</v>
      </c>
      <c r="I123" s="335">
        <f t="shared" si="18"/>
        <v>318</v>
      </c>
      <c r="J123" s="292"/>
      <c r="K123" s="147">
        <f t="shared" si="13"/>
        <v>1</v>
      </c>
      <c r="L123" s="148">
        <f t="shared" si="14"/>
        <v>5.3</v>
      </c>
      <c r="M123" s="293"/>
      <c r="N123" s="149"/>
    </row>
    <row r="124" spans="1:14" ht="16.5" customHeight="1" thickBot="1" x14ac:dyDescent="0.3">
      <c r="A124" s="140">
        <v>43504</v>
      </c>
      <c r="B124" s="294">
        <v>0.33333333333333331</v>
      </c>
      <c r="C124" s="294">
        <v>0.58333333333333337</v>
      </c>
      <c r="D124" s="141">
        <f t="shared" si="17"/>
        <v>6</v>
      </c>
      <c r="E124" s="295">
        <v>0</v>
      </c>
      <c r="F124" s="295">
        <v>30</v>
      </c>
      <c r="G124" s="295">
        <v>0</v>
      </c>
      <c r="H124" s="295">
        <v>12</v>
      </c>
      <c r="I124" s="334">
        <f t="shared" si="18"/>
        <v>318</v>
      </c>
      <c r="J124" s="297"/>
      <c r="K124" s="142">
        <f t="shared" si="13"/>
        <v>1</v>
      </c>
      <c r="L124" s="143">
        <f t="shared" si="14"/>
        <v>5.3</v>
      </c>
      <c r="M124" s="298"/>
      <c r="N124" s="144"/>
    </row>
    <row r="125" spans="1:14" ht="16.5" customHeight="1" x14ac:dyDescent="0.25">
      <c r="A125" s="150">
        <v>43507</v>
      </c>
      <c r="B125" s="289">
        <v>0.33333333333333331</v>
      </c>
      <c r="C125" s="289">
        <v>0.58333333333333337</v>
      </c>
      <c r="D125" s="146">
        <f t="shared" si="17"/>
        <v>6</v>
      </c>
      <c r="E125" s="290">
        <v>0</v>
      </c>
      <c r="F125" s="290">
        <v>30</v>
      </c>
      <c r="G125" s="290">
        <v>0</v>
      </c>
      <c r="H125" s="290">
        <v>12</v>
      </c>
      <c r="I125" s="335">
        <f t="shared" si="18"/>
        <v>318</v>
      </c>
      <c r="J125" s="292"/>
      <c r="K125" s="151">
        <f t="shared" si="13"/>
        <v>1</v>
      </c>
      <c r="L125" s="152">
        <f t="shared" si="14"/>
        <v>5.3</v>
      </c>
      <c r="M125" s="293"/>
      <c r="N125" s="153"/>
    </row>
    <row r="126" spans="1:14" ht="15" x14ac:dyDescent="0.25">
      <c r="A126" s="145">
        <v>43508</v>
      </c>
      <c r="B126" s="289">
        <v>0.33333333333333331</v>
      </c>
      <c r="C126" s="289">
        <v>0.58333333333333337</v>
      </c>
      <c r="D126" s="146">
        <f t="shared" si="17"/>
        <v>6</v>
      </c>
      <c r="E126" s="290">
        <v>0</v>
      </c>
      <c r="F126" s="290">
        <v>30</v>
      </c>
      <c r="G126" s="290">
        <v>0</v>
      </c>
      <c r="H126" s="290">
        <v>12</v>
      </c>
      <c r="I126" s="335">
        <f t="shared" si="18"/>
        <v>318</v>
      </c>
      <c r="J126" s="292"/>
      <c r="K126" s="147">
        <f t="shared" si="13"/>
        <v>1</v>
      </c>
      <c r="L126" s="148">
        <f t="shared" si="14"/>
        <v>5.3</v>
      </c>
      <c r="M126" s="293"/>
      <c r="N126" s="149"/>
    </row>
    <row r="127" spans="1:14" ht="15" x14ac:dyDescent="0.25">
      <c r="A127" s="145">
        <v>43509</v>
      </c>
      <c r="B127" s="289">
        <v>0.33333333333333331</v>
      </c>
      <c r="C127" s="289">
        <v>0.58333333333333337</v>
      </c>
      <c r="D127" s="146">
        <f t="shared" si="17"/>
        <v>6</v>
      </c>
      <c r="E127" s="290">
        <v>0</v>
      </c>
      <c r="F127" s="290">
        <v>30</v>
      </c>
      <c r="G127" s="290">
        <v>0</v>
      </c>
      <c r="H127" s="290">
        <v>12</v>
      </c>
      <c r="I127" s="335">
        <f t="shared" si="18"/>
        <v>318</v>
      </c>
      <c r="J127" s="292"/>
      <c r="K127" s="147">
        <f t="shared" si="13"/>
        <v>1</v>
      </c>
      <c r="L127" s="148">
        <f t="shared" si="14"/>
        <v>5.3</v>
      </c>
      <c r="M127" s="293"/>
      <c r="N127" s="149"/>
    </row>
    <row r="128" spans="1:14" ht="16.5" customHeight="1" x14ac:dyDescent="0.25">
      <c r="A128" s="145">
        <v>43510</v>
      </c>
      <c r="B128" s="289">
        <v>0.33333333333333331</v>
      </c>
      <c r="C128" s="289">
        <v>0.58333333333333337</v>
      </c>
      <c r="D128" s="146">
        <f t="shared" si="17"/>
        <v>6</v>
      </c>
      <c r="E128" s="290">
        <v>0</v>
      </c>
      <c r="F128" s="290">
        <v>30</v>
      </c>
      <c r="G128" s="290">
        <v>0</v>
      </c>
      <c r="H128" s="290">
        <v>12</v>
      </c>
      <c r="I128" s="335">
        <f t="shared" si="18"/>
        <v>318</v>
      </c>
      <c r="J128" s="292"/>
      <c r="K128" s="147">
        <f t="shared" si="13"/>
        <v>1</v>
      </c>
      <c r="L128" s="148">
        <f t="shared" si="14"/>
        <v>5.3</v>
      </c>
      <c r="M128" s="293"/>
      <c r="N128" s="149"/>
    </row>
    <row r="129" spans="1:14" ht="16.5" customHeight="1" thickBot="1" x14ac:dyDescent="0.3">
      <c r="A129" s="336">
        <v>43511</v>
      </c>
      <c r="B129" s="337"/>
      <c r="C129" s="337"/>
      <c r="D129" s="338">
        <f t="shared" si="17"/>
        <v>0</v>
      </c>
      <c r="E129" s="339"/>
      <c r="F129" s="339"/>
      <c r="G129" s="339"/>
      <c r="H129" s="339"/>
      <c r="I129" s="340">
        <f t="shared" si="18"/>
        <v>0</v>
      </c>
      <c r="J129" s="377" t="s">
        <v>52</v>
      </c>
      <c r="K129" s="341">
        <f t="shared" si="13"/>
        <v>0</v>
      </c>
      <c r="L129" s="342">
        <f t="shared" si="14"/>
        <v>0</v>
      </c>
      <c r="M129" s="343"/>
      <c r="N129" s="269"/>
    </row>
    <row r="130" spans="1:14" ht="15" x14ac:dyDescent="0.25">
      <c r="A130" s="344">
        <v>43514</v>
      </c>
      <c r="B130" s="345">
        <v>0.33333333333333331</v>
      </c>
      <c r="C130" s="345">
        <v>0.58333333333333337</v>
      </c>
      <c r="D130" s="345">
        <f t="shared" ref="D130:D134" si="19">MAX((INT((C130-B130)*1440)/60),0)</f>
        <v>6</v>
      </c>
      <c r="E130" s="345">
        <v>0</v>
      </c>
      <c r="F130" s="345">
        <v>30</v>
      </c>
      <c r="G130" s="345">
        <v>0</v>
      </c>
      <c r="H130" s="345">
        <v>12</v>
      </c>
      <c r="I130" s="345">
        <f t="shared" si="18"/>
        <v>318</v>
      </c>
      <c r="J130" s="312" t="s">
        <v>44</v>
      </c>
      <c r="K130" s="154">
        <f t="shared" si="13"/>
        <v>1</v>
      </c>
      <c r="L130" s="155">
        <f t="shared" si="14"/>
        <v>5.3</v>
      </c>
      <c r="M130" s="313"/>
      <c r="N130" s="266"/>
    </row>
    <row r="131" spans="1:14" ht="16.5" customHeight="1" x14ac:dyDescent="0.25">
      <c r="A131" s="346">
        <v>43515</v>
      </c>
      <c r="B131" s="347">
        <v>0.33333333333333331</v>
      </c>
      <c r="C131" s="347">
        <v>0.58333333333333337</v>
      </c>
      <c r="D131" s="347">
        <f t="shared" si="19"/>
        <v>6</v>
      </c>
      <c r="E131" s="347">
        <v>0</v>
      </c>
      <c r="F131" s="347">
        <v>30</v>
      </c>
      <c r="G131" s="347">
        <v>0</v>
      </c>
      <c r="H131" s="347">
        <v>12</v>
      </c>
      <c r="I131" s="347">
        <f t="shared" si="18"/>
        <v>318</v>
      </c>
      <c r="J131" s="292" t="s">
        <v>44</v>
      </c>
      <c r="K131" s="147">
        <f t="shared" si="13"/>
        <v>1</v>
      </c>
      <c r="L131" s="148">
        <f t="shared" si="14"/>
        <v>5.3</v>
      </c>
      <c r="M131" s="293"/>
      <c r="N131" s="267"/>
    </row>
    <row r="132" spans="1:14" ht="16.5" customHeight="1" x14ac:dyDescent="0.25">
      <c r="A132" s="346">
        <v>43516</v>
      </c>
      <c r="B132" s="347">
        <v>0.33333333333333331</v>
      </c>
      <c r="C132" s="347">
        <v>0.58333333333333337</v>
      </c>
      <c r="D132" s="347">
        <f t="shared" si="19"/>
        <v>6</v>
      </c>
      <c r="E132" s="347">
        <v>0</v>
      </c>
      <c r="F132" s="347">
        <v>30</v>
      </c>
      <c r="G132" s="347">
        <v>0</v>
      </c>
      <c r="H132" s="347">
        <v>12</v>
      </c>
      <c r="I132" s="347">
        <f t="shared" si="18"/>
        <v>318</v>
      </c>
      <c r="J132" s="315" t="s">
        <v>44</v>
      </c>
      <c r="K132" s="147">
        <f t="shared" si="13"/>
        <v>1</v>
      </c>
      <c r="L132" s="148">
        <f t="shared" si="14"/>
        <v>5.3</v>
      </c>
      <c r="M132" s="316"/>
      <c r="N132" s="267"/>
    </row>
    <row r="133" spans="1:14" ht="16.5" customHeight="1" x14ac:dyDescent="0.25">
      <c r="A133" s="346">
        <v>43517</v>
      </c>
      <c r="B133" s="347">
        <v>0.33333333333333331</v>
      </c>
      <c r="C133" s="347">
        <v>0.58333333333333337</v>
      </c>
      <c r="D133" s="347">
        <f t="shared" si="19"/>
        <v>6</v>
      </c>
      <c r="E133" s="347">
        <v>0</v>
      </c>
      <c r="F133" s="347">
        <v>30</v>
      </c>
      <c r="G133" s="347">
        <v>0</v>
      </c>
      <c r="H133" s="347">
        <v>12</v>
      </c>
      <c r="I133" s="347">
        <f t="shared" si="18"/>
        <v>318</v>
      </c>
      <c r="J133" s="315" t="s">
        <v>44</v>
      </c>
      <c r="K133" s="147">
        <f t="shared" si="13"/>
        <v>1</v>
      </c>
      <c r="L133" s="148">
        <f t="shared" si="14"/>
        <v>5.3</v>
      </c>
      <c r="M133" s="316"/>
      <c r="N133" s="267"/>
    </row>
    <row r="134" spans="1:14" ht="16.5" customHeight="1" thickBot="1" x14ac:dyDescent="0.3">
      <c r="A134" s="348">
        <v>43518</v>
      </c>
      <c r="B134" s="349">
        <v>0.33333333333333331</v>
      </c>
      <c r="C134" s="349">
        <v>0.58333333333333337</v>
      </c>
      <c r="D134" s="349">
        <f t="shared" si="19"/>
        <v>6</v>
      </c>
      <c r="E134" s="349">
        <v>0</v>
      </c>
      <c r="F134" s="349">
        <v>30</v>
      </c>
      <c r="G134" s="349">
        <v>0</v>
      </c>
      <c r="H134" s="349">
        <v>12</v>
      </c>
      <c r="I134" s="349">
        <f t="shared" si="18"/>
        <v>318</v>
      </c>
      <c r="J134" s="350" t="s">
        <v>44</v>
      </c>
      <c r="K134" s="142">
        <f t="shared" si="13"/>
        <v>1</v>
      </c>
      <c r="L134" s="143">
        <f t="shared" si="14"/>
        <v>5.3</v>
      </c>
      <c r="M134" s="329"/>
      <c r="N134" s="268"/>
    </row>
    <row r="135" spans="1:14" ht="16.5" customHeight="1" x14ac:dyDescent="0.25">
      <c r="A135" s="150">
        <v>43521</v>
      </c>
      <c r="B135" s="318">
        <v>0.33333333333333331</v>
      </c>
      <c r="C135" s="318">
        <v>0.58333333333333337</v>
      </c>
      <c r="D135" s="351">
        <f t="shared" ref="D135:D153" si="20">MAX((INT((C135-B135)*1440)/60),0)</f>
        <v>6</v>
      </c>
      <c r="E135" s="320">
        <v>0</v>
      </c>
      <c r="F135" s="320">
        <v>30</v>
      </c>
      <c r="G135" s="320">
        <v>0</v>
      </c>
      <c r="H135" s="320">
        <v>12</v>
      </c>
      <c r="I135" s="352">
        <f t="shared" ref="I135:I140" si="21">MAX((D135*60)-H135-F135-E135-G135,0)</f>
        <v>318</v>
      </c>
      <c r="J135" s="378"/>
      <c r="K135" s="151">
        <f t="shared" si="13"/>
        <v>1</v>
      </c>
      <c r="L135" s="152">
        <f t="shared" si="14"/>
        <v>5.3</v>
      </c>
      <c r="M135" s="322"/>
      <c r="N135" s="153"/>
    </row>
    <row r="136" spans="1:14" ht="16.5" customHeight="1" x14ac:dyDescent="0.25">
      <c r="A136" s="145">
        <v>43522</v>
      </c>
      <c r="B136" s="289">
        <v>0.33333333333333331</v>
      </c>
      <c r="C136" s="289">
        <v>0.58333333333333337</v>
      </c>
      <c r="D136" s="146">
        <f t="shared" si="20"/>
        <v>6</v>
      </c>
      <c r="E136" s="290">
        <v>0</v>
      </c>
      <c r="F136" s="290">
        <v>30</v>
      </c>
      <c r="G136" s="290">
        <v>0</v>
      </c>
      <c r="H136" s="290">
        <v>12</v>
      </c>
      <c r="I136" s="335">
        <f t="shared" si="21"/>
        <v>318</v>
      </c>
      <c r="J136" s="292"/>
      <c r="K136" s="147">
        <f t="shared" si="13"/>
        <v>1</v>
      </c>
      <c r="L136" s="148">
        <f t="shared" si="14"/>
        <v>5.3</v>
      </c>
      <c r="M136" s="293"/>
      <c r="N136" s="149"/>
    </row>
    <row r="137" spans="1:14" ht="16.5" customHeight="1" x14ac:dyDescent="0.25">
      <c r="A137" s="145">
        <v>43523</v>
      </c>
      <c r="B137" s="289">
        <v>0.33333333333333331</v>
      </c>
      <c r="C137" s="289">
        <v>0.58333333333333337</v>
      </c>
      <c r="D137" s="146">
        <f t="shared" si="20"/>
        <v>6</v>
      </c>
      <c r="E137" s="290">
        <v>0</v>
      </c>
      <c r="F137" s="290">
        <v>30</v>
      </c>
      <c r="G137" s="290">
        <v>0</v>
      </c>
      <c r="H137" s="290">
        <v>12</v>
      </c>
      <c r="I137" s="335">
        <f t="shared" si="21"/>
        <v>318</v>
      </c>
      <c r="J137" s="292"/>
      <c r="K137" s="147">
        <f t="shared" si="13"/>
        <v>1</v>
      </c>
      <c r="L137" s="148">
        <f t="shared" si="14"/>
        <v>5.3</v>
      </c>
      <c r="M137" s="293"/>
      <c r="N137" s="149"/>
    </row>
    <row r="138" spans="1:14" ht="16.5" customHeight="1" x14ac:dyDescent="0.25">
      <c r="A138" s="145">
        <v>43524</v>
      </c>
      <c r="B138" s="289">
        <v>0.33333333333333331</v>
      </c>
      <c r="C138" s="289">
        <v>0.58333333333333337</v>
      </c>
      <c r="D138" s="146">
        <f t="shared" si="20"/>
        <v>6</v>
      </c>
      <c r="E138" s="290">
        <v>0</v>
      </c>
      <c r="F138" s="290">
        <v>30</v>
      </c>
      <c r="G138" s="290">
        <v>0</v>
      </c>
      <c r="H138" s="290">
        <v>12</v>
      </c>
      <c r="I138" s="335">
        <f t="shared" si="21"/>
        <v>318</v>
      </c>
      <c r="J138" s="292"/>
      <c r="K138" s="147">
        <f t="shared" ref="K138:K201" si="22">IF(I138+M138&gt;0,1,0)</f>
        <v>1</v>
      </c>
      <c r="L138" s="148">
        <f t="shared" si="14"/>
        <v>5.3</v>
      </c>
      <c r="M138" s="293"/>
      <c r="N138" s="149"/>
    </row>
    <row r="139" spans="1:14" ht="16.5" customHeight="1" thickBot="1" x14ac:dyDescent="0.3">
      <c r="A139" s="140">
        <v>43525</v>
      </c>
      <c r="B139" s="294">
        <v>0.33333333333333331</v>
      </c>
      <c r="C139" s="294">
        <v>0.58333333333333337</v>
      </c>
      <c r="D139" s="141">
        <f t="shared" si="20"/>
        <v>6</v>
      </c>
      <c r="E139" s="295">
        <v>0</v>
      </c>
      <c r="F139" s="295">
        <v>30</v>
      </c>
      <c r="G139" s="295">
        <v>0</v>
      </c>
      <c r="H139" s="295">
        <v>12</v>
      </c>
      <c r="I139" s="334">
        <f t="shared" si="21"/>
        <v>318</v>
      </c>
      <c r="J139" s="297"/>
      <c r="K139" s="142">
        <f t="shared" si="22"/>
        <v>1</v>
      </c>
      <c r="L139" s="143">
        <f t="shared" si="14"/>
        <v>5.3</v>
      </c>
      <c r="M139" s="298"/>
      <c r="N139" s="144"/>
    </row>
    <row r="140" spans="1:14" ht="16.5" customHeight="1" x14ac:dyDescent="0.25">
      <c r="A140" s="156">
        <v>43528</v>
      </c>
      <c r="B140" s="289">
        <v>0.33333333333333331</v>
      </c>
      <c r="C140" s="289">
        <v>0.58333333333333337</v>
      </c>
      <c r="D140" s="157">
        <f t="shared" si="20"/>
        <v>6</v>
      </c>
      <c r="E140" s="290">
        <v>0</v>
      </c>
      <c r="F140" s="290">
        <v>30</v>
      </c>
      <c r="G140" s="290">
        <v>0</v>
      </c>
      <c r="H140" s="290">
        <v>12</v>
      </c>
      <c r="I140" s="353">
        <f t="shared" si="21"/>
        <v>318</v>
      </c>
      <c r="J140" s="292"/>
      <c r="K140" s="158">
        <f t="shared" si="22"/>
        <v>1</v>
      </c>
      <c r="L140" s="159">
        <f t="shared" si="14"/>
        <v>5.3</v>
      </c>
      <c r="M140" s="293"/>
      <c r="N140" s="160"/>
    </row>
    <row r="141" spans="1:14" ht="16.5" customHeight="1" x14ac:dyDescent="0.25">
      <c r="A141" s="156">
        <v>43529</v>
      </c>
      <c r="B141" s="289">
        <v>0.33333333333333331</v>
      </c>
      <c r="C141" s="289">
        <v>0.58333333333333337</v>
      </c>
      <c r="D141" s="157">
        <f t="shared" si="20"/>
        <v>6</v>
      </c>
      <c r="E141" s="290">
        <v>0</v>
      </c>
      <c r="F141" s="290">
        <v>30</v>
      </c>
      <c r="G141" s="290">
        <v>0</v>
      </c>
      <c r="H141" s="290">
        <v>12</v>
      </c>
      <c r="I141" s="353">
        <f t="shared" ref="I141:I199" si="23">MAX((D141*60)-H141-F141-E141-G141,0)</f>
        <v>318</v>
      </c>
      <c r="J141" s="292"/>
      <c r="K141" s="158">
        <f t="shared" si="22"/>
        <v>1</v>
      </c>
      <c r="L141" s="159">
        <f t="shared" si="14"/>
        <v>5.3</v>
      </c>
      <c r="M141" s="293"/>
      <c r="N141" s="160"/>
    </row>
    <row r="142" spans="1:14" ht="16.5" customHeight="1" x14ac:dyDescent="0.25">
      <c r="A142" s="156">
        <v>43530</v>
      </c>
      <c r="B142" s="289">
        <v>0.33333333333333331</v>
      </c>
      <c r="C142" s="289">
        <v>0.58333333333333337</v>
      </c>
      <c r="D142" s="157">
        <f t="shared" si="20"/>
        <v>6</v>
      </c>
      <c r="E142" s="290">
        <v>0</v>
      </c>
      <c r="F142" s="290">
        <v>30</v>
      </c>
      <c r="G142" s="290">
        <v>0</v>
      </c>
      <c r="H142" s="290">
        <v>12</v>
      </c>
      <c r="I142" s="353">
        <f t="shared" si="23"/>
        <v>318</v>
      </c>
      <c r="J142" s="292"/>
      <c r="K142" s="158">
        <f t="shared" si="22"/>
        <v>1</v>
      </c>
      <c r="L142" s="159">
        <f t="shared" ref="L142:L205" si="24">I142/60</f>
        <v>5.3</v>
      </c>
      <c r="M142" s="293"/>
      <c r="N142" s="160"/>
    </row>
    <row r="143" spans="1:14" ht="16.5" customHeight="1" x14ac:dyDescent="0.25">
      <c r="A143" s="156">
        <v>43531</v>
      </c>
      <c r="B143" s="289">
        <v>0.33333333333333331</v>
      </c>
      <c r="C143" s="289">
        <v>0.58333333333333337</v>
      </c>
      <c r="D143" s="157">
        <f t="shared" si="20"/>
        <v>6</v>
      </c>
      <c r="E143" s="290">
        <v>0</v>
      </c>
      <c r="F143" s="290">
        <v>30</v>
      </c>
      <c r="G143" s="290">
        <v>0</v>
      </c>
      <c r="H143" s="290">
        <v>12</v>
      </c>
      <c r="I143" s="353">
        <f t="shared" si="23"/>
        <v>318</v>
      </c>
      <c r="J143" s="292"/>
      <c r="K143" s="158">
        <f t="shared" si="22"/>
        <v>1</v>
      </c>
      <c r="L143" s="159">
        <f t="shared" si="24"/>
        <v>5.3</v>
      </c>
      <c r="M143" s="293"/>
      <c r="N143" s="160"/>
    </row>
    <row r="144" spans="1:14" ht="16.5" customHeight="1" thickBot="1" x14ac:dyDescent="0.3">
      <c r="A144" s="161">
        <v>43532</v>
      </c>
      <c r="B144" s="294">
        <v>0.33333333333333331</v>
      </c>
      <c r="C144" s="294">
        <v>0.58333333333333337</v>
      </c>
      <c r="D144" s="162">
        <f t="shared" si="20"/>
        <v>6</v>
      </c>
      <c r="E144" s="295">
        <v>0</v>
      </c>
      <c r="F144" s="295">
        <v>30</v>
      </c>
      <c r="G144" s="295">
        <v>0</v>
      </c>
      <c r="H144" s="295">
        <v>12</v>
      </c>
      <c r="I144" s="354">
        <f t="shared" si="23"/>
        <v>318</v>
      </c>
      <c r="J144" s="297"/>
      <c r="K144" s="163">
        <f t="shared" si="22"/>
        <v>1</v>
      </c>
      <c r="L144" s="164">
        <f t="shared" si="24"/>
        <v>5.3</v>
      </c>
      <c r="M144" s="298"/>
      <c r="N144" s="165"/>
    </row>
    <row r="145" spans="1:14" ht="16.5" customHeight="1" x14ac:dyDescent="0.25">
      <c r="A145" s="166">
        <v>43535</v>
      </c>
      <c r="B145" s="289">
        <v>0.33333333333333331</v>
      </c>
      <c r="C145" s="289">
        <v>0.58333333333333337</v>
      </c>
      <c r="D145" s="157">
        <f t="shared" si="20"/>
        <v>6</v>
      </c>
      <c r="E145" s="290">
        <v>0</v>
      </c>
      <c r="F145" s="290">
        <v>30</v>
      </c>
      <c r="G145" s="290">
        <v>0</v>
      </c>
      <c r="H145" s="290">
        <v>12</v>
      </c>
      <c r="I145" s="353">
        <f t="shared" si="23"/>
        <v>318</v>
      </c>
      <c r="J145" s="292"/>
      <c r="K145" s="167">
        <f t="shared" si="22"/>
        <v>1</v>
      </c>
      <c r="L145" s="168">
        <f t="shared" si="24"/>
        <v>5.3</v>
      </c>
      <c r="M145" s="293"/>
      <c r="N145" s="169"/>
    </row>
    <row r="146" spans="1:14" ht="16.5" customHeight="1" x14ac:dyDescent="0.25">
      <c r="A146" s="156">
        <v>43536</v>
      </c>
      <c r="B146" s="289">
        <v>0.33333333333333331</v>
      </c>
      <c r="C146" s="289">
        <v>0.58333333333333337</v>
      </c>
      <c r="D146" s="157">
        <f t="shared" si="20"/>
        <v>6</v>
      </c>
      <c r="E146" s="290">
        <v>0</v>
      </c>
      <c r="F146" s="290">
        <v>30</v>
      </c>
      <c r="G146" s="290">
        <v>0</v>
      </c>
      <c r="H146" s="290">
        <v>12</v>
      </c>
      <c r="I146" s="353">
        <f t="shared" si="23"/>
        <v>318</v>
      </c>
      <c r="J146" s="292"/>
      <c r="K146" s="158">
        <f t="shared" si="22"/>
        <v>1</v>
      </c>
      <c r="L146" s="159">
        <f t="shared" si="24"/>
        <v>5.3</v>
      </c>
      <c r="M146" s="293"/>
      <c r="N146" s="160"/>
    </row>
    <row r="147" spans="1:14" ht="16.5" customHeight="1" x14ac:dyDescent="0.25">
      <c r="A147" s="156">
        <v>43537</v>
      </c>
      <c r="B147" s="289">
        <v>0.33333333333333331</v>
      </c>
      <c r="C147" s="289">
        <v>0.58333333333333337</v>
      </c>
      <c r="D147" s="157">
        <f t="shared" si="20"/>
        <v>6</v>
      </c>
      <c r="E147" s="290">
        <v>0</v>
      </c>
      <c r="F147" s="290">
        <v>30</v>
      </c>
      <c r="G147" s="290">
        <v>0</v>
      </c>
      <c r="H147" s="290">
        <v>12</v>
      </c>
      <c r="I147" s="353">
        <f t="shared" si="23"/>
        <v>318</v>
      </c>
      <c r="J147" s="292"/>
      <c r="K147" s="158">
        <f t="shared" si="22"/>
        <v>1</v>
      </c>
      <c r="L147" s="159">
        <f t="shared" si="24"/>
        <v>5.3</v>
      </c>
      <c r="M147" s="293"/>
      <c r="N147" s="160"/>
    </row>
    <row r="148" spans="1:14" ht="16.5" customHeight="1" x14ac:dyDescent="0.25">
      <c r="A148" s="156">
        <v>43538</v>
      </c>
      <c r="B148" s="289">
        <v>0.33333333333333331</v>
      </c>
      <c r="C148" s="289">
        <v>0.58333333333333337</v>
      </c>
      <c r="D148" s="157">
        <f t="shared" si="20"/>
        <v>6</v>
      </c>
      <c r="E148" s="290">
        <v>0</v>
      </c>
      <c r="F148" s="290">
        <v>30</v>
      </c>
      <c r="G148" s="290">
        <v>0</v>
      </c>
      <c r="H148" s="290">
        <v>12</v>
      </c>
      <c r="I148" s="353">
        <f t="shared" si="23"/>
        <v>318</v>
      </c>
      <c r="J148" s="292"/>
      <c r="K148" s="158">
        <f t="shared" si="22"/>
        <v>1</v>
      </c>
      <c r="L148" s="159">
        <f t="shared" si="24"/>
        <v>5.3</v>
      </c>
      <c r="M148" s="293"/>
      <c r="N148" s="160"/>
    </row>
    <row r="149" spans="1:14" ht="16.5" customHeight="1" thickBot="1" x14ac:dyDescent="0.3">
      <c r="A149" s="161">
        <v>43539</v>
      </c>
      <c r="B149" s="294">
        <v>0.33333333333333331</v>
      </c>
      <c r="C149" s="294">
        <v>0.58333333333333337</v>
      </c>
      <c r="D149" s="162">
        <f t="shared" si="20"/>
        <v>6</v>
      </c>
      <c r="E149" s="295">
        <v>0</v>
      </c>
      <c r="F149" s="295">
        <v>30</v>
      </c>
      <c r="G149" s="295">
        <v>0</v>
      </c>
      <c r="H149" s="295">
        <v>12</v>
      </c>
      <c r="I149" s="354">
        <f t="shared" si="23"/>
        <v>318</v>
      </c>
      <c r="J149" s="297"/>
      <c r="K149" s="163">
        <f t="shared" si="22"/>
        <v>1</v>
      </c>
      <c r="L149" s="164">
        <f t="shared" si="24"/>
        <v>5.3</v>
      </c>
      <c r="M149" s="298"/>
      <c r="N149" s="165"/>
    </row>
    <row r="150" spans="1:14" ht="16.5" customHeight="1" x14ac:dyDescent="0.25">
      <c r="A150" s="166">
        <v>43542</v>
      </c>
      <c r="B150" s="289">
        <v>0.33333333333333331</v>
      </c>
      <c r="C150" s="289">
        <v>0.58333333333333337</v>
      </c>
      <c r="D150" s="157">
        <f t="shared" si="20"/>
        <v>6</v>
      </c>
      <c r="E150" s="290">
        <v>0</v>
      </c>
      <c r="F150" s="290">
        <v>30</v>
      </c>
      <c r="G150" s="290">
        <v>0</v>
      </c>
      <c r="H150" s="290">
        <v>12</v>
      </c>
      <c r="I150" s="353">
        <f t="shared" si="23"/>
        <v>318</v>
      </c>
      <c r="J150" s="292"/>
      <c r="K150" s="167">
        <f t="shared" si="22"/>
        <v>1</v>
      </c>
      <c r="L150" s="168">
        <f t="shared" si="24"/>
        <v>5.3</v>
      </c>
      <c r="M150" s="293"/>
      <c r="N150" s="169"/>
    </row>
    <row r="151" spans="1:14" ht="16.5" customHeight="1" x14ac:dyDescent="0.25">
      <c r="A151" s="156">
        <v>43543</v>
      </c>
      <c r="B151" s="289">
        <v>0.33333333333333331</v>
      </c>
      <c r="C151" s="289">
        <v>0.58333333333333337</v>
      </c>
      <c r="D151" s="157">
        <f t="shared" si="20"/>
        <v>6</v>
      </c>
      <c r="E151" s="290">
        <v>0</v>
      </c>
      <c r="F151" s="290">
        <v>30</v>
      </c>
      <c r="G151" s="290">
        <v>0</v>
      </c>
      <c r="H151" s="290">
        <v>12</v>
      </c>
      <c r="I151" s="353">
        <f t="shared" si="23"/>
        <v>318</v>
      </c>
      <c r="J151" s="292"/>
      <c r="K151" s="158">
        <f t="shared" si="22"/>
        <v>1</v>
      </c>
      <c r="L151" s="159">
        <f t="shared" si="24"/>
        <v>5.3</v>
      </c>
      <c r="M151" s="293"/>
      <c r="N151" s="160"/>
    </row>
    <row r="152" spans="1:14" ht="16.5" customHeight="1" x14ac:dyDescent="0.25">
      <c r="A152" s="156">
        <v>43544</v>
      </c>
      <c r="B152" s="289">
        <v>0.33333333333333331</v>
      </c>
      <c r="C152" s="289">
        <v>0.58333333333333337</v>
      </c>
      <c r="D152" s="157">
        <f t="shared" si="20"/>
        <v>6</v>
      </c>
      <c r="E152" s="290">
        <v>0</v>
      </c>
      <c r="F152" s="290">
        <v>30</v>
      </c>
      <c r="G152" s="290">
        <v>0</v>
      </c>
      <c r="H152" s="290">
        <v>12</v>
      </c>
      <c r="I152" s="353">
        <f t="shared" si="23"/>
        <v>318</v>
      </c>
      <c r="J152" s="292"/>
      <c r="K152" s="158">
        <f t="shared" si="22"/>
        <v>1</v>
      </c>
      <c r="L152" s="159">
        <f t="shared" si="24"/>
        <v>5.3</v>
      </c>
      <c r="M152" s="293"/>
      <c r="N152" s="160"/>
    </row>
    <row r="153" spans="1:14" ht="16.5" customHeight="1" x14ac:dyDescent="0.25">
      <c r="A153" s="156">
        <v>43545</v>
      </c>
      <c r="B153" s="289">
        <v>0.33333333333333331</v>
      </c>
      <c r="C153" s="289">
        <v>0.58333333333333337</v>
      </c>
      <c r="D153" s="157">
        <f t="shared" si="20"/>
        <v>6</v>
      </c>
      <c r="E153" s="290">
        <v>0</v>
      </c>
      <c r="F153" s="290">
        <v>30</v>
      </c>
      <c r="G153" s="290">
        <v>0</v>
      </c>
      <c r="H153" s="290">
        <v>12</v>
      </c>
      <c r="I153" s="353">
        <f t="shared" si="23"/>
        <v>318</v>
      </c>
      <c r="J153" s="292"/>
      <c r="K153" s="158">
        <f t="shared" si="22"/>
        <v>1</v>
      </c>
      <c r="L153" s="159">
        <f t="shared" si="24"/>
        <v>5.3</v>
      </c>
      <c r="M153" s="293"/>
      <c r="N153" s="160"/>
    </row>
    <row r="154" spans="1:14" ht="16.5" customHeight="1" thickBot="1" x14ac:dyDescent="0.3">
      <c r="A154" s="161">
        <v>43546</v>
      </c>
      <c r="B154" s="294"/>
      <c r="C154" s="294"/>
      <c r="D154" s="162">
        <f t="shared" ref="D154:D169" si="25">MAX((INT((C154-B154)*1440)/60),0)</f>
        <v>0</v>
      </c>
      <c r="E154" s="295"/>
      <c r="F154" s="295"/>
      <c r="G154" s="295"/>
      <c r="H154" s="295"/>
      <c r="I154" s="354">
        <f t="shared" si="23"/>
        <v>0</v>
      </c>
      <c r="J154" s="297"/>
      <c r="K154" s="163">
        <f t="shared" si="22"/>
        <v>1</v>
      </c>
      <c r="L154" s="164">
        <f t="shared" si="24"/>
        <v>0</v>
      </c>
      <c r="M154" s="298">
        <v>5.5</v>
      </c>
      <c r="N154" s="165"/>
    </row>
    <row r="155" spans="1:14" ht="16.5" customHeight="1" x14ac:dyDescent="0.25">
      <c r="A155" s="170">
        <v>43549</v>
      </c>
      <c r="B155" s="289">
        <v>0.33333333333333331</v>
      </c>
      <c r="C155" s="289">
        <v>0.58333333333333337</v>
      </c>
      <c r="D155" s="157">
        <f t="shared" si="25"/>
        <v>6</v>
      </c>
      <c r="E155" s="290">
        <v>0</v>
      </c>
      <c r="F155" s="290">
        <v>30</v>
      </c>
      <c r="G155" s="290">
        <v>0</v>
      </c>
      <c r="H155" s="290">
        <v>12</v>
      </c>
      <c r="I155" s="353">
        <f t="shared" ref="I155:I174" si="26">MAX((D155*60)-H155-F155-E155-G155,0)</f>
        <v>318</v>
      </c>
      <c r="J155" s="292"/>
      <c r="K155" s="171">
        <f t="shared" si="22"/>
        <v>1</v>
      </c>
      <c r="L155" s="172">
        <f t="shared" si="24"/>
        <v>5.3</v>
      </c>
      <c r="M155" s="293"/>
      <c r="N155" s="173"/>
    </row>
    <row r="156" spans="1:14" ht="16.5" customHeight="1" x14ac:dyDescent="0.25">
      <c r="A156" s="156">
        <v>43550</v>
      </c>
      <c r="B156" s="289">
        <v>0.33333333333333331</v>
      </c>
      <c r="C156" s="289">
        <v>0.58333333333333337</v>
      </c>
      <c r="D156" s="157">
        <f t="shared" si="25"/>
        <v>6</v>
      </c>
      <c r="E156" s="290">
        <v>0</v>
      </c>
      <c r="F156" s="290">
        <v>30</v>
      </c>
      <c r="G156" s="290">
        <v>0</v>
      </c>
      <c r="H156" s="290">
        <v>12</v>
      </c>
      <c r="I156" s="353">
        <f t="shared" si="26"/>
        <v>318</v>
      </c>
      <c r="J156" s="292"/>
      <c r="K156" s="158">
        <f t="shared" si="22"/>
        <v>1</v>
      </c>
      <c r="L156" s="159">
        <f t="shared" si="24"/>
        <v>5.3</v>
      </c>
      <c r="M156" s="293"/>
      <c r="N156" s="160"/>
    </row>
    <row r="157" spans="1:14" ht="16.5" customHeight="1" x14ac:dyDescent="0.25">
      <c r="A157" s="156">
        <v>43551</v>
      </c>
      <c r="B157" s="289">
        <v>0.33333333333333331</v>
      </c>
      <c r="C157" s="289">
        <v>0.58333333333333337</v>
      </c>
      <c r="D157" s="157">
        <f t="shared" si="25"/>
        <v>6</v>
      </c>
      <c r="E157" s="290">
        <v>0</v>
      </c>
      <c r="F157" s="290">
        <v>30</v>
      </c>
      <c r="G157" s="290">
        <v>0</v>
      </c>
      <c r="H157" s="290">
        <v>12</v>
      </c>
      <c r="I157" s="353">
        <f t="shared" si="26"/>
        <v>318</v>
      </c>
      <c r="J157" s="292"/>
      <c r="K157" s="158">
        <f t="shared" si="22"/>
        <v>1</v>
      </c>
      <c r="L157" s="159">
        <f t="shared" si="24"/>
        <v>5.3</v>
      </c>
      <c r="M157" s="293"/>
      <c r="N157" s="160"/>
    </row>
    <row r="158" spans="1:14" ht="16.5" customHeight="1" x14ac:dyDescent="0.25">
      <c r="A158" s="156">
        <v>43552</v>
      </c>
      <c r="B158" s="289">
        <v>0.33333333333333331</v>
      </c>
      <c r="C158" s="289">
        <v>0.58333333333333337</v>
      </c>
      <c r="D158" s="157">
        <f t="shared" si="25"/>
        <v>6</v>
      </c>
      <c r="E158" s="290">
        <v>0</v>
      </c>
      <c r="F158" s="290">
        <v>30</v>
      </c>
      <c r="G158" s="290">
        <v>0</v>
      </c>
      <c r="H158" s="290">
        <v>12</v>
      </c>
      <c r="I158" s="353">
        <f t="shared" si="26"/>
        <v>318</v>
      </c>
      <c r="J158" s="292"/>
      <c r="K158" s="158">
        <f t="shared" si="22"/>
        <v>1</v>
      </c>
      <c r="L158" s="159">
        <f t="shared" si="24"/>
        <v>5.3</v>
      </c>
      <c r="M158" s="293"/>
      <c r="N158" s="160"/>
    </row>
    <row r="159" spans="1:14" ht="16.5" customHeight="1" thickBot="1" x14ac:dyDescent="0.3">
      <c r="A159" s="161">
        <v>43553</v>
      </c>
      <c r="B159" s="294">
        <v>0.33333333333333331</v>
      </c>
      <c r="C159" s="294">
        <v>0.58333333333333337</v>
      </c>
      <c r="D159" s="162">
        <f t="shared" si="25"/>
        <v>6</v>
      </c>
      <c r="E159" s="295">
        <v>0</v>
      </c>
      <c r="F159" s="295">
        <v>30</v>
      </c>
      <c r="G159" s="295">
        <v>0</v>
      </c>
      <c r="H159" s="295">
        <v>12</v>
      </c>
      <c r="I159" s="354">
        <f t="shared" si="26"/>
        <v>318</v>
      </c>
      <c r="J159" s="297"/>
      <c r="K159" s="163">
        <f t="shared" si="22"/>
        <v>1</v>
      </c>
      <c r="L159" s="164">
        <f t="shared" si="24"/>
        <v>5.3</v>
      </c>
      <c r="M159" s="298"/>
      <c r="N159" s="165"/>
    </row>
    <row r="160" spans="1:14" ht="16.5" customHeight="1" x14ac:dyDescent="0.25">
      <c r="A160" s="53">
        <v>43556</v>
      </c>
      <c r="B160" s="307">
        <v>0.33333333333333331</v>
      </c>
      <c r="C160" s="307">
        <v>0.58333333333333337</v>
      </c>
      <c r="D160" s="174">
        <f t="shared" si="25"/>
        <v>6</v>
      </c>
      <c r="E160" s="310">
        <v>0</v>
      </c>
      <c r="F160" s="310">
        <v>30</v>
      </c>
      <c r="G160" s="310">
        <v>0</v>
      </c>
      <c r="H160" s="310">
        <v>12</v>
      </c>
      <c r="I160" s="355">
        <f t="shared" si="26"/>
        <v>318</v>
      </c>
      <c r="J160" s="312"/>
      <c r="K160" s="55">
        <f t="shared" si="22"/>
        <v>1</v>
      </c>
      <c r="L160" s="56">
        <f t="shared" si="24"/>
        <v>5.3</v>
      </c>
      <c r="M160" s="313"/>
      <c r="N160" s="57"/>
    </row>
    <row r="161" spans="1:14" ht="16.5" customHeight="1" x14ac:dyDescent="0.25">
      <c r="A161" s="58">
        <v>43557</v>
      </c>
      <c r="B161" s="289">
        <v>0.33333333333333331</v>
      </c>
      <c r="C161" s="289">
        <v>0.58333333333333337</v>
      </c>
      <c r="D161" s="54">
        <f t="shared" si="25"/>
        <v>6</v>
      </c>
      <c r="E161" s="290">
        <v>0</v>
      </c>
      <c r="F161" s="290">
        <v>30</v>
      </c>
      <c r="G161" s="290">
        <v>0</v>
      </c>
      <c r="H161" s="290">
        <v>12</v>
      </c>
      <c r="I161" s="302">
        <f t="shared" si="26"/>
        <v>318</v>
      </c>
      <c r="J161" s="292"/>
      <c r="K161" s="59">
        <f t="shared" si="22"/>
        <v>1</v>
      </c>
      <c r="L161" s="60">
        <f t="shared" si="24"/>
        <v>5.3</v>
      </c>
      <c r="M161" s="293"/>
      <c r="N161" s="61"/>
    </row>
    <row r="162" spans="1:14" ht="16.5" customHeight="1" x14ac:dyDescent="0.25">
      <c r="A162" s="58">
        <v>43558</v>
      </c>
      <c r="B162" s="289">
        <v>0.33333333333333331</v>
      </c>
      <c r="C162" s="289">
        <v>0.58333333333333337</v>
      </c>
      <c r="D162" s="54">
        <f t="shared" si="25"/>
        <v>6</v>
      </c>
      <c r="E162" s="290">
        <v>0</v>
      </c>
      <c r="F162" s="290">
        <v>30</v>
      </c>
      <c r="G162" s="290">
        <v>0</v>
      </c>
      <c r="H162" s="290">
        <v>12</v>
      </c>
      <c r="I162" s="302">
        <f t="shared" si="26"/>
        <v>318</v>
      </c>
      <c r="J162" s="292"/>
      <c r="K162" s="59">
        <f t="shared" si="22"/>
        <v>1</v>
      </c>
      <c r="L162" s="60">
        <f t="shared" si="24"/>
        <v>5.3</v>
      </c>
      <c r="M162" s="293"/>
      <c r="N162" s="61"/>
    </row>
    <row r="163" spans="1:14" ht="16.5" customHeight="1" x14ac:dyDescent="0.25">
      <c r="A163" s="58">
        <v>43559</v>
      </c>
      <c r="B163" s="289">
        <v>0.33333333333333331</v>
      </c>
      <c r="C163" s="289">
        <v>0.58333333333333337</v>
      </c>
      <c r="D163" s="54">
        <f t="shared" si="25"/>
        <v>6</v>
      </c>
      <c r="E163" s="290">
        <v>0</v>
      </c>
      <c r="F163" s="290">
        <v>30</v>
      </c>
      <c r="G163" s="290">
        <v>0</v>
      </c>
      <c r="H163" s="290">
        <v>12</v>
      </c>
      <c r="I163" s="302">
        <f t="shared" si="26"/>
        <v>318</v>
      </c>
      <c r="J163" s="292"/>
      <c r="K163" s="59">
        <f t="shared" si="22"/>
        <v>1</v>
      </c>
      <c r="L163" s="60">
        <f t="shared" si="24"/>
        <v>5.3</v>
      </c>
      <c r="M163" s="293"/>
      <c r="N163" s="61"/>
    </row>
    <row r="164" spans="1:14" ht="16.5" customHeight="1" thickBot="1" x14ac:dyDescent="0.3">
      <c r="A164" s="62">
        <v>43560</v>
      </c>
      <c r="B164" s="294">
        <v>0.33333333333333331</v>
      </c>
      <c r="C164" s="294">
        <v>0.58333333333333337</v>
      </c>
      <c r="D164" s="63">
        <f t="shared" si="25"/>
        <v>6</v>
      </c>
      <c r="E164" s="295">
        <v>0</v>
      </c>
      <c r="F164" s="295">
        <v>30</v>
      </c>
      <c r="G164" s="295">
        <v>0</v>
      </c>
      <c r="H164" s="295">
        <v>12</v>
      </c>
      <c r="I164" s="303">
        <f t="shared" si="26"/>
        <v>318</v>
      </c>
      <c r="J164" s="297"/>
      <c r="K164" s="64">
        <f t="shared" si="22"/>
        <v>1</v>
      </c>
      <c r="L164" s="65">
        <f t="shared" si="24"/>
        <v>5.3</v>
      </c>
      <c r="M164" s="298"/>
      <c r="N164" s="66"/>
    </row>
    <row r="165" spans="1:14" ht="16.5" customHeight="1" x14ac:dyDescent="0.25">
      <c r="A165" s="53">
        <v>43563</v>
      </c>
      <c r="B165" s="307">
        <v>0.33333333333333331</v>
      </c>
      <c r="C165" s="307">
        <v>0.58333333333333337</v>
      </c>
      <c r="D165" s="174">
        <f t="shared" si="25"/>
        <v>6</v>
      </c>
      <c r="E165" s="310">
        <v>0</v>
      </c>
      <c r="F165" s="310">
        <v>30</v>
      </c>
      <c r="G165" s="310">
        <v>0</v>
      </c>
      <c r="H165" s="310">
        <v>12</v>
      </c>
      <c r="I165" s="355">
        <f t="shared" si="26"/>
        <v>318</v>
      </c>
      <c r="J165" s="312"/>
      <c r="K165" s="55">
        <f t="shared" si="22"/>
        <v>1</v>
      </c>
      <c r="L165" s="56">
        <f t="shared" si="24"/>
        <v>5.3</v>
      </c>
      <c r="M165" s="313"/>
      <c r="N165" s="57"/>
    </row>
    <row r="166" spans="1:14" ht="16.5" customHeight="1" x14ac:dyDescent="0.25">
      <c r="A166" s="58">
        <v>43564</v>
      </c>
      <c r="B166" s="289">
        <v>0.33333333333333331</v>
      </c>
      <c r="C166" s="289">
        <v>0.58333333333333337</v>
      </c>
      <c r="D166" s="54">
        <f t="shared" si="25"/>
        <v>6</v>
      </c>
      <c r="E166" s="290">
        <v>0</v>
      </c>
      <c r="F166" s="290">
        <v>30</v>
      </c>
      <c r="G166" s="290">
        <v>0</v>
      </c>
      <c r="H166" s="290">
        <v>12</v>
      </c>
      <c r="I166" s="302">
        <f t="shared" si="26"/>
        <v>318</v>
      </c>
      <c r="J166" s="292"/>
      <c r="K166" s="59">
        <f t="shared" si="22"/>
        <v>1</v>
      </c>
      <c r="L166" s="60">
        <f t="shared" si="24"/>
        <v>5.3</v>
      </c>
      <c r="M166" s="293"/>
      <c r="N166" s="61"/>
    </row>
    <row r="167" spans="1:14" ht="16.5" customHeight="1" x14ac:dyDescent="0.25">
      <c r="A167" s="58">
        <v>43565</v>
      </c>
      <c r="B167" s="289">
        <v>0.33333333333333331</v>
      </c>
      <c r="C167" s="289">
        <v>0.58333333333333337</v>
      </c>
      <c r="D167" s="54">
        <f t="shared" si="25"/>
        <v>6</v>
      </c>
      <c r="E167" s="290">
        <v>0</v>
      </c>
      <c r="F167" s="290">
        <v>30</v>
      </c>
      <c r="G167" s="290">
        <v>0</v>
      </c>
      <c r="H167" s="290">
        <v>12</v>
      </c>
      <c r="I167" s="302">
        <f t="shared" si="26"/>
        <v>318</v>
      </c>
      <c r="J167" s="292"/>
      <c r="K167" s="59">
        <f t="shared" si="22"/>
        <v>1</v>
      </c>
      <c r="L167" s="60">
        <f t="shared" si="24"/>
        <v>5.3</v>
      </c>
      <c r="M167" s="293"/>
      <c r="N167" s="61"/>
    </row>
    <row r="168" spans="1:14" ht="15" x14ac:dyDescent="0.25">
      <c r="A168" s="58">
        <v>43566</v>
      </c>
      <c r="B168" s="314">
        <v>0.33333333333333331</v>
      </c>
      <c r="C168" s="314">
        <v>0.58333333333333337</v>
      </c>
      <c r="D168" s="54">
        <f t="shared" si="25"/>
        <v>6</v>
      </c>
      <c r="E168" s="356">
        <v>0</v>
      </c>
      <c r="F168" s="356">
        <v>30</v>
      </c>
      <c r="G168" s="356">
        <v>0</v>
      </c>
      <c r="H168" s="356">
        <v>12</v>
      </c>
      <c r="I168" s="302">
        <f t="shared" si="26"/>
        <v>318</v>
      </c>
      <c r="J168" s="315"/>
      <c r="K168" s="59">
        <f t="shared" si="22"/>
        <v>1</v>
      </c>
      <c r="L168" s="60">
        <f t="shared" si="24"/>
        <v>5.3</v>
      </c>
      <c r="M168" s="316"/>
      <c r="N168" s="175"/>
    </row>
    <row r="169" spans="1:14" ht="15.75" thickBot="1" x14ac:dyDescent="0.3">
      <c r="A169" s="62">
        <v>43567</v>
      </c>
      <c r="B169" s="357">
        <v>0.33333333333333331</v>
      </c>
      <c r="C169" s="357">
        <v>0.58333333333333337</v>
      </c>
      <c r="D169" s="63">
        <f t="shared" si="25"/>
        <v>6</v>
      </c>
      <c r="E169" s="358">
        <v>0</v>
      </c>
      <c r="F169" s="358">
        <v>30</v>
      </c>
      <c r="G169" s="358">
        <v>0</v>
      </c>
      <c r="H169" s="358">
        <v>12</v>
      </c>
      <c r="I169" s="303">
        <f t="shared" si="26"/>
        <v>318</v>
      </c>
      <c r="J169" s="350"/>
      <c r="K169" s="64">
        <f t="shared" si="22"/>
        <v>1</v>
      </c>
      <c r="L169" s="65">
        <f t="shared" si="24"/>
        <v>5.3</v>
      </c>
      <c r="M169" s="329"/>
      <c r="N169" s="175"/>
    </row>
    <row r="170" spans="1:14" ht="16.5" customHeight="1" x14ac:dyDescent="0.25">
      <c r="A170" s="359">
        <v>43570</v>
      </c>
      <c r="B170" s="360" t="s">
        <v>45</v>
      </c>
      <c r="C170" s="360"/>
      <c r="D170" s="360"/>
      <c r="E170" s="360"/>
      <c r="F170" s="360"/>
      <c r="G170" s="360"/>
      <c r="H170" s="360"/>
      <c r="I170" s="355">
        <f t="shared" si="26"/>
        <v>0</v>
      </c>
      <c r="J170" s="361" t="s">
        <v>47</v>
      </c>
      <c r="K170" s="55">
        <f t="shared" si="22"/>
        <v>0</v>
      </c>
      <c r="L170" s="56">
        <f t="shared" si="24"/>
        <v>0</v>
      </c>
      <c r="M170" s="362"/>
      <c r="N170" s="270"/>
    </row>
    <row r="171" spans="1:14" ht="16.5" customHeight="1" x14ac:dyDescent="0.25">
      <c r="A171" s="363">
        <v>43571</v>
      </c>
      <c r="B171" s="364" t="s">
        <v>45</v>
      </c>
      <c r="C171" s="364"/>
      <c r="D171" s="364"/>
      <c r="E171" s="364"/>
      <c r="F171" s="364"/>
      <c r="G171" s="364"/>
      <c r="H171" s="364"/>
      <c r="I171" s="302">
        <f t="shared" si="26"/>
        <v>0</v>
      </c>
      <c r="J171" s="315" t="s">
        <v>47</v>
      </c>
      <c r="K171" s="59">
        <f t="shared" si="22"/>
        <v>0</v>
      </c>
      <c r="L171" s="60">
        <f t="shared" si="24"/>
        <v>0</v>
      </c>
      <c r="M171" s="316"/>
      <c r="N171" s="271"/>
    </row>
    <row r="172" spans="1:14" ht="16.5" customHeight="1" x14ac:dyDescent="0.25">
      <c r="A172" s="363">
        <v>43572</v>
      </c>
      <c r="B172" s="364" t="s">
        <v>45</v>
      </c>
      <c r="C172" s="364"/>
      <c r="D172" s="364"/>
      <c r="E172" s="364"/>
      <c r="F172" s="364"/>
      <c r="G172" s="364"/>
      <c r="H172" s="364"/>
      <c r="I172" s="302">
        <f t="shared" si="26"/>
        <v>0</v>
      </c>
      <c r="J172" s="315" t="s">
        <v>47</v>
      </c>
      <c r="K172" s="59">
        <f t="shared" si="22"/>
        <v>0</v>
      </c>
      <c r="L172" s="60">
        <f t="shared" si="24"/>
        <v>0</v>
      </c>
      <c r="M172" s="316"/>
      <c r="N172" s="271"/>
    </row>
    <row r="173" spans="1:14" ht="16.5" customHeight="1" x14ac:dyDescent="0.25">
      <c r="A173" s="363">
        <v>43573</v>
      </c>
      <c r="B173" s="364" t="s">
        <v>45</v>
      </c>
      <c r="C173" s="364"/>
      <c r="D173" s="364"/>
      <c r="E173" s="364"/>
      <c r="F173" s="364"/>
      <c r="G173" s="364"/>
      <c r="H173" s="364"/>
      <c r="I173" s="302">
        <f t="shared" si="26"/>
        <v>0</v>
      </c>
      <c r="J173" s="315" t="s">
        <v>47</v>
      </c>
      <c r="K173" s="59">
        <f t="shared" si="22"/>
        <v>0</v>
      </c>
      <c r="L173" s="60">
        <f t="shared" si="24"/>
        <v>0</v>
      </c>
      <c r="M173" s="316"/>
      <c r="N173" s="271"/>
    </row>
    <row r="174" spans="1:14" ht="16.5" customHeight="1" thickBot="1" x14ac:dyDescent="0.3">
      <c r="A174" s="365">
        <v>43574</v>
      </c>
      <c r="B174" s="366" t="s">
        <v>45</v>
      </c>
      <c r="C174" s="366"/>
      <c r="D174" s="366"/>
      <c r="E174" s="366"/>
      <c r="F174" s="366"/>
      <c r="G174" s="366"/>
      <c r="H174" s="366"/>
      <c r="I174" s="303">
        <f t="shared" si="26"/>
        <v>0</v>
      </c>
      <c r="J174" s="350" t="s">
        <v>47</v>
      </c>
      <c r="K174" s="64">
        <f t="shared" si="22"/>
        <v>0</v>
      </c>
      <c r="L174" s="65">
        <f t="shared" si="24"/>
        <v>0</v>
      </c>
      <c r="M174" s="329"/>
      <c r="N174" s="272"/>
    </row>
    <row r="175" spans="1:14" ht="16.5" customHeight="1" x14ac:dyDescent="0.25">
      <c r="A175" s="67">
        <v>43577</v>
      </c>
      <c r="B175" s="367" t="s">
        <v>45</v>
      </c>
      <c r="C175" s="367"/>
      <c r="D175" s="367"/>
      <c r="E175" s="367"/>
      <c r="F175" s="367"/>
      <c r="G175" s="367"/>
      <c r="H175" s="367"/>
      <c r="I175" s="368">
        <f t="shared" ref="I175" si="27">MAX((D175*60)-H175-F175-E175-G175,0)</f>
        <v>0</v>
      </c>
      <c r="J175" s="378" t="s">
        <v>47</v>
      </c>
      <c r="K175" s="71">
        <f t="shared" si="22"/>
        <v>0</v>
      </c>
      <c r="L175" s="72">
        <f t="shared" si="24"/>
        <v>0</v>
      </c>
      <c r="M175" s="322"/>
      <c r="N175" s="73"/>
    </row>
    <row r="176" spans="1:14" ht="16.5" customHeight="1" x14ac:dyDescent="0.25">
      <c r="A176" s="58">
        <v>43578</v>
      </c>
      <c r="B176" s="289">
        <v>0.33333333333333331</v>
      </c>
      <c r="C176" s="289">
        <v>0.58333333333333337</v>
      </c>
      <c r="D176" s="54">
        <f t="shared" ref="D176:D222" si="28">MAX((INT((C176-B176)*1440)/60),0)</f>
        <v>6</v>
      </c>
      <c r="E176" s="290">
        <v>0</v>
      </c>
      <c r="F176" s="290">
        <v>30</v>
      </c>
      <c r="G176" s="290">
        <v>0</v>
      </c>
      <c r="H176" s="290">
        <v>12</v>
      </c>
      <c r="I176" s="302">
        <f t="shared" si="23"/>
        <v>318</v>
      </c>
      <c r="J176" s="292"/>
      <c r="K176" s="59">
        <f t="shared" si="22"/>
        <v>1</v>
      </c>
      <c r="L176" s="60">
        <f t="shared" si="24"/>
        <v>5.3</v>
      </c>
      <c r="M176" s="293"/>
      <c r="N176" s="61"/>
    </row>
    <row r="177" spans="1:14" ht="16.5" customHeight="1" x14ac:dyDescent="0.25">
      <c r="A177" s="58">
        <v>43579</v>
      </c>
      <c r="B177" s="289">
        <v>0.33333333333333331</v>
      </c>
      <c r="C177" s="289">
        <v>0.58333333333333337</v>
      </c>
      <c r="D177" s="54">
        <f t="shared" si="28"/>
        <v>6</v>
      </c>
      <c r="E177" s="290">
        <v>0</v>
      </c>
      <c r="F177" s="290">
        <v>30</v>
      </c>
      <c r="G177" s="290">
        <v>0</v>
      </c>
      <c r="H177" s="290">
        <v>12</v>
      </c>
      <c r="I177" s="302">
        <f t="shared" si="23"/>
        <v>318</v>
      </c>
      <c r="J177" s="292"/>
      <c r="K177" s="59">
        <f t="shared" si="22"/>
        <v>1</v>
      </c>
      <c r="L177" s="60">
        <f t="shared" si="24"/>
        <v>5.3</v>
      </c>
      <c r="M177" s="293"/>
      <c r="N177" s="61"/>
    </row>
    <row r="178" spans="1:14" ht="16.5" customHeight="1" x14ac:dyDescent="0.25">
      <c r="A178" s="58">
        <v>43580</v>
      </c>
      <c r="B178" s="289">
        <v>0.33333333333333331</v>
      </c>
      <c r="C178" s="289">
        <v>0.58333333333333337</v>
      </c>
      <c r="D178" s="54">
        <f t="shared" si="28"/>
        <v>6</v>
      </c>
      <c r="E178" s="290">
        <v>0</v>
      </c>
      <c r="F178" s="290">
        <v>30</v>
      </c>
      <c r="G178" s="290">
        <v>0</v>
      </c>
      <c r="H178" s="290">
        <v>12</v>
      </c>
      <c r="I178" s="302">
        <f t="shared" si="23"/>
        <v>318</v>
      </c>
      <c r="J178" s="292"/>
      <c r="K178" s="59">
        <f t="shared" si="22"/>
        <v>1</v>
      </c>
      <c r="L178" s="60">
        <f t="shared" si="24"/>
        <v>5.3</v>
      </c>
      <c r="M178" s="293"/>
      <c r="N178" s="61"/>
    </row>
    <row r="179" spans="1:14" ht="16.5" customHeight="1" thickBot="1" x14ac:dyDescent="0.3">
      <c r="A179" s="62">
        <v>43581</v>
      </c>
      <c r="B179" s="294">
        <v>0.33333333333333331</v>
      </c>
      <c r="C179" s="294">
        <v>0.58333333333333337</v>
      </c>
      <c r="D179" s="63">
        <f t="shared" si="28"/>
        <v>6</v>
      </c>
      <c r="E179" s="295">
        <v>0</v>
      </c>
      <c r="F179" s="295">
        <v>30</v>
      </c>
      <c r="G179" s="295">
        <v>0</v>
      </c>
      <c r="H179" s="295">
        <v>12</v>
      </c>
      <c r="I179" s="303">
        <f t="shared" si="23"/>
        <v>318</v>
      </c>
      <c r="J179" s="297"/>
      <c r="K179" s="64">
        <f t="shared" si="22"/>
        <v>1</v>
      </c>
      <c r="L179" s="65">
        <f t="shared" si="24"/>
        <v>5.3</v>
      </c>
      <c r="M179" s="298"/>
      <c r="N179" s="66"/>
    </row>
    <row r="180" spans="1:14" ht="16.5" customHeight="1" x14ac:dyDescent="0.25">
      <c r="A180" s="53">
        <v>43584</v>
      </c>
      <c r="B180" s="307">
        <v>0.33333333333333331</v>
      </c>
      <c r="C180" s="307">
        <v>0.58333333333333337</v>
      </c>
      <c r="D180" s="174">
        <f t="shared" si="28"/>
        <v>6</v>
      </c>
      <c r="E180" s="310">
        <v>0</v>
      </c>
      <c r="F180" s="310">
        <v>30</v>
      </c>
      <c r="G180" s="310">
        <v>0</v>
      </c>
      <c r="H180" s="310">
        <v>12</v>
      </c>
      <c r="I180" s="355">
        <f t="shared" si="23"/>
        <v>318</v>
      </c>
      <c r="J180" s="312"/>
      <c r="K180" s="55">
        <f t="shared" si="22"/>
        <v>1</v>
      </c>
      <c r="L180" s="56">
        <f t="shared" si="24"/>
        <v>5.3</v>
      </c>
      <c r="M180" s="313"/>
      <c r="N180" s="57"/>
    </row>
    <row r="181" spans="1:14" ht="16.5" customHeight="1" x14ac:dyDescent="0.25">
      <c r="A181" s="58">
        <v>43585</v>
      </c>
      <c r="B181" s="289">
        <v>0.33333333333333331</v>
      </c>
      <c r="C181" s="289">
        <v>0.58333333333333337</v>
      </c>
      <c r="D181" s="54">
        <f t="shared" si="28"/>
        <v>6</v>
      </c>
      <c r="E181" s="290">
        <v>0</v>
      </c>
      <c r="F181" s="290">
        <v>30</v>
      </c>
      <c r="G181" s="290">
        <v>0</v>
      </c>
      <c r="H181" s="290">
        <v>12</v>
      </c>
      <c r="I181" s="302">
        <f t="shared" si="23"/>
        <v>318</v>
      </c>
      <c r="J181" s="292"/>
      <c r="K181" s="59">
        <f t="shared" si="22"/>
        <v>1</v>
      </c>
      <c r="L181" s="60">
        <f t="shared" si="24"/>
        <v>5.3</v>
      </c>
      <c r="M181" s="293"/>
      <c r="N181" s="61"/>
    </row>
    <row r="182" spans="1:14" ht="16.5" customHeight="1" x14ac:dyDescent="0.25">
      <c r="A182" s="176">
        <v>43586</v>
      </c>
      <c r="B182" s="289">
        <v>0.33333333333333331</v>
      </c>
      <c r="C182" s="289">
        <v>0.58333333333333337</v>
      </c>
      <c r="D182" s="177">
        <f t="shared" si="28"/>
        <v>6</v>
      </c>
      <c r="E182" s="290">
        <v>0</v>
      </c>
      <c r="F182" s="290">
        <v>30</v>
      </c>
      <c r="G182" s="290">
        <v>0</v>
      </c>
      <c r="H182" s="290">
        <v>12</v>
      </c>
      <c r="I182" s="369">
        <f t="shared" si="23"/>
        <v>318</v>
      </c>
      <c r="J182" s="292"/>
      <c r="K182" s="178">
        <f t="shared" si="22"/>
        <v>1</v>
      </c>
      <c r="L182" s="179">
        <f t="shared" si="24"/>
        <v>5.3</v>
      </c>
      <c r="M182" s="293"/>
      <c r="N182" s="180"/>
    </row>
    <row r="183" spans="1:14" ht="16.5" customHeight="1" x14ac:dyDescent="0.25">
      <c r="A183" s="176">
        <v>43587</v>
      </c>
      <c r="B183" s="289">
        <v>0.33333333333333331</v>
      </c>
      <c r="C183" s="289">
        <v>0.58333333333333337</v>
      </c>
      <c r="D183" s="177">
        <f t="shared" si="28"/>
        <v>6</v>
      </c>
      <c r="E183" s="290">
        <v>0</v>
      </c>
      <c r="F183" s="290">
        <v>30</v>
      </c>
      <c r="G183" s="290">
        <v>0</v>
      </c>
      <c r="H183" s="290">
        <v>12</v>
      </c>
      <c r="I183" s="369">
        <f t="shared" si="23"/>
        <v>318</v>
      </c>
      <c r="J183" s="292"/>
      <c r="K183" s="178">
        <f t="shared" si="22"/>
        <v>1</v>
      </c>
      <c r="L183" s="179">
        <f t="shared" si="24"/>
        <v>5.3</v>
      </c>
      <c r="M183" s="293"/>
      <c r="N183" s="180"/>
    </row>
    <row r="184" spans="1:14" ht="16.5" customHeight="1" thickBot="1" x14ac:dyDescent="0.3">
      <c r="A184" s="181">
        <v>43588</v>
      </c>
      <c r="B184" s="294">
        <v>0.33333333333333331</v>
      </c>
      <c r="C184" s="294">
        <v>0.58333333333333337</v>
      </c>
      <c r="D184" s="182">
        <f t="shared" si="28"/>
        <v>6</v>
      </c>
      <c r="E184" s="295">
        <v>0</v>
      </c>
      <c r="F184" s="295">
        <v>30</v>
      </c>
      <c r="G184" s="295">
        <v>0</v>
      </c>
      <c r="H184" s="295">
        <v>12</v>
      </c>
      <c r="I184" s="370">
        <f t="shared" si="23"/>
        <v>318</v>
      </c>
      <c r="J184" s="297"/>
      <c r="K184" s="183">
        <f t="shared" si="22"/>
        <v>1</v>
      </c>
      <c r="L184" s="184">
        <f t="shared" si="24"/>
        <v>5.3</v>
      </c>
      <c r="M184" s="298"/>
      <c r="N184" s="185"/>
    </row>
    <row r="185" spans="1:14" ht="16.5" customHeight="1" x14ac:dyDescent="0.25">
      <c r="A185" s="186">
        <v>43591</v>
      </c>
      <c r="B185" s="318">
        <v>0.33333333333333331</v>
      </c>
      <c r="C185" s="318">
        <v>0.58333333333333337</v>
      </c>
      <c r="D185" s="177">
        <f t="shared" si="28"/>
        <v>6</v>
      </c>
      <c r="E185" s="320">
        <v>0</v>
      </c>
      <c r="F185" s="320">
        <v>30</v>
      </c>
      <c r="G185" s="320">
        <v>0</v>
      </c>
      <c r="H185" s="320">
        <v>12</v>
      </c>
      <c r="I185" s="369">
        <f t="shared" si="23"/>
        <v>318</v>
      </c>
      <c r="J185" s="378"/>
      <c r="K185" s="187">
        <f t="shared" si="22"/>
        <v>1</v>
      </c>
      <c r="L185" s="188">
        <f t="shared" si="24"/>
        <v>5.3</v>
      </c>
      <c r="M185" s="322"/>
      <c r="N185" s="189"/>
    </row>
    <row r="186" spans="1:14" ht="16.5" customHeight="1" x14ac:dyDescent="0.25">
      <c r="A186" s="176">
        <v>43592</v>
      </c>
      <c r="B186" s="289">
        <v>0.33333333333333331</v>
      </c>
      <c r="C186" s="289">
        <v>0.58333333333333337</v>
      </c>
      <c r="D186" s="177">
        <f t="shared" si="28"/>
        <v>6</v>
      </c>
      <c r="E186" s="290">
        <v>0</v>
      </c>
      <c r="F186" s="290">
        <v>30</v>
      </c>
      <c r="G186" s="290">
        <v>0</v>
      </c>
      <c r="H186" s="290">
        <v>12</v>
      </c>
      <c r="I186" s="369">
        <f t="shared" si="23"/>
        <v>318</v>
      </c>
      <c r="J186" s="292"/>
      <c r="K186" s="178">
        <f t="shared" si="22"/>
        <v>1</v>
      </c>
      <c r="L186" s="179">
        <f t="shared" si="24"/>
        <v>5.3</v>
      </c>
      <c r="M186" s="293"/>
      <c r="N186" s="180"/>
    </row>
    <row r="187" spans="1:14" ht="16.5" customHeight="1" x14ac:dyDescent="0.25">
      <c r="A187" s="176">
        <v>43593</v>
      </c>
      <c r="B187" s="289">
        <v>0.33333333333333331</v>
      </c>
      <c r="C187" s="289">
        <v>0.58333333333333337</v>
      </c>
      <c r="D187" s="177">
        <f t="shared" si="28"/>
        <v>6</v>
      </c>
      <c r="E187" s="290">
        <v>0</v>
      </c>
      <c r="F187" s="290">
        <v>30</v>
      </c>
      <c r="G187" s="290">
        <v>0</v>
      </c>
      <c r="H187" s="290">
        <v>12</v>
      </c>
      <c r="I187" s="369">
        <f t="shared" si="23"/>
        <v>318</v>
      </c>
      <c r="J187" s="292"/>
      <c r="K187" s="178">
        <f t="shared" si="22"/>
        <v>1</v>
      </c>
      <c r="L187" s="179">
        <f t="shared" si="24"/>
        <v>5.3</v>
      </c>
      <c r="M187" s="293"/>
      <c r="N187" s="180"/>
    </row>
    <row r="188" spans="1:14" ht="16.5" customHeight="1" x14ac:dyDescent="0.25">
      <c r="A188" s="176">
        <v>43594</v>
      </c>
      <c r="B188" s="289">
        <v>0.33333333333333331</v>
      </c>
      <c r="C188" s="289">
        <v>0.58333333333333337</v>
      </c>
      <c r="D188" s="177">
        <f t="shared" si="28"/>
        <v>6</v>
      </c>
      <c r="E188" s="290">
        <v>0</v>
      </c>
      <c r="F188" s="290">
        <v>30</v>
      </c>
      <c r="G188" s="290">
        <v>0</v>
      </c>
      <c r="H188" s="290">
        <v>12</v>
      </c>
      <c r="I188" s="369">
        <f t="shared" si="23"/>
        <v>318</v>
      </c>
      <c r="J188" s="292"/>
      <c r="K188" s="178">
        <f t="shared" si="22"/>
        <v>1</v>
      </c>
      <c r="L188" s="179">
        <f t="shared" si="24"/>
        <v>5.3</v>
      </c>
      <c r="M188" s="293"/>
      <c r="N188" s="180"/>
    </row>
    <row r="189" spans="1:14" ht="16.5" customHeight="1" thickBot="1" x14ac:dyDescent="0.3">
      <c r="A189" s="181">
        <v>43595</v>
      </c>
      <c r="B189" s="294">
        <v>0.33333333333333331</v>
      </c>
      <c r="C189" s="294">
        <v>0.58333333333333337</v>
      </c>
      <c r="D189" s="182">
        <f t="shared" si="28"/>
        <v>6</v>
      </c>
      <c r="E189" s="295">
        <v>0</v>
      </c>
      <c r="F189" s="295">
        <v>30</v>
      </c>
      <c r="G189" s="295">
        <v>0</v>
      </c>
      <c r="H189" s="295">
        <v>12</v>
      </c>
      <c r="I189" s="370">
        <f t="shared" si="23"/>
        <v>318</v>
      </c>
      <c r="J189" s="297"/>
      <c r="K189" s="183">
        <f t="shared" si="22"/>
        <v>1</v>
      </c>
      <c r="L189" s="184">
        <f t="shared" si="24"/>
        <v>5.3</v>
      </c>
      <c r="M189" s="298"/>
      <c r="N189" s="185"/>
    </row>
    <row r="190" spans="1:14" ht="16.5" customHeight="1" x14ac:dyDescent="0.25">
      <c r="A190" s="190">
        <v>43598</v>
      </c>
      <c r="B190" s="318">
        <v>0.33333333333333331</v>
      </c>
      <c r="C190" s="318">
        <v>0.58333333333333337</v>
      </c>
      <c r="D190" s="177">
        <f t="shared" si="28"/>
        <v>6</v>
      </c>
      <c r="E190" s="320">
        <v>0</v>
      </c>
      <c r="F190" s="320">
        <v>30</v>
      </c>
      <c r="G190" s="320">
        <v>0</v>
      </c>
      <c r="H190" s="320">
        <v>12</v>
      </c>
      <c r="I190" s="369">
        <f t="shared" si="23"/>
        <v>318</v>
      </c>
      <c r="J190" s="378"/>
      <c r="K190" s="191">
        <f t="shared" si="22"/>
        <v>1</v>
      </c>
      <c r="L190" s="192">
        <f t="shared" si="24"/>
        <v>5.3</v>
      </c>
      <c r="M190" s="322"/>
      <c r="N190" s="193"/>
    </row>
    <row r="191" spans="1:14" ht="16.5" customHeight="1" x14ac:dyDescent="0.25">
      <c r="A191" s="176">
        <v>43599</v>
      </c>
      <c r="B191" s="289">
        <v>0.33333333333333331</v>
      </c>
      <c r="C191" s="289">
        <v>0.58333333333333337</v>
      </c>
      <c r="D191" s="177">
        <f t="shared" si="28"/>
        <v>6</v>
      </c>
      <c r="E191" s="290">
        <v>0</v>
      </c>
      <c r="F191" s="290">
        <v>30</v>
      </c>
      <c r="G191" s="290">
        <v>0</v>
      </c>
      <c r="H191" s="290">
        <v>12</v>
      </c>
      <c r="I191" s="369">
        <f t="shared" si="23"/>
        <v>318</v>
      </c>
      <c r="J191" s="292"/>
      <c r="K191" s="178">
        <f t="shared" si="22"/>
        <v>1</v>
      </c>
      <c r="L191" s="179">
        <f t="shared" si="24"/>
        <v>5.3</v>
      </c>
      <c r="M191" s="293"/>
      <c r="N191" s="180"/>
    </row>
    <row r="192" spans="1:14" ht="16.5" customHeight="1" x14ac:dyDescent="0.25">
      <c r="A192" s="176">
        <v>43600</v>
      </c>
      <c r="B192" s="289">
        <v>0.33333333333333331</v>
      </c>
      <c r="C192" s="289">
        <v>0.58333333333333337</v>
      </c>
      <c r="D192" s="177">
        <f t="shared" si="28"/>
        <v>6</v>
      </c>
      <c r="E192" s="290">
        <v>0</v>
      </c>
      <c r="F192" s="290">
        <v>30</v>
      </c>
      <c r="G192" s="290">
        <v>0</v>
      </c>
      <c r="H192" s="290">
        <v>12</v>
      </c>
      <c r="I192" s="369">
        <f t="shared" si="23"/>
        <v>318</v>
      </c>
      <c r="J192" s="292"/>
      <c r="K192" s="178">
        <f t="shared" si="22"/>
        <v>1</v>
      </c>
      <c r="L192" s="179">
        <f t="shared" si="24"/>
        <v>5.3</v>
      </c>
      <c r="M192" s="293"/>
      <c r="N192" s="180"/>
    </row>
    <row r="193" spans="1:14" ht="16.5" customHeight="1" x14ac:dyDescent="0.25">
      <c r="A193" s="176">
        <v>43601</v>
      </c>
      <c r="B193" s="289">
        <v>0.33333333333333331</v>
      </c>
      <c r="C193" s="289">
        <v>0.58333333333333337</v>
      </c>
      <c r="D193" s="177">
        <f t="shared" si="28"/>
        <v>6</v>
      </c>
      <c r="E193" s="290">
        <v>0</v>
      </c>
      <c r="F193" s="290">
        <v>30</v>
      </c>
      <c r="G193" s="290">
        <v>0</v>
      </c>
      <c r="H193" s="290">
        <v>12</v>
      </c>
      <c r="I193" s="369">
        <f t="shared" si="23"/>
        <v>318</v>
      </c>
      <c r="J193" s="292"/>
      <c r="K193" s="178">
        <f t="shared" si="22"/>
        <v>1</v>
      </c>
      <c r="L193" s="179">
        <f t="shared" si="24"/>
        <v>5.3</v>
      </c>
      <c r="M193" s="293"/>
      <c r="N193" s="180"/>
    </row>
    <row r="194" spans="1:14" ht="16.5" customHeight="1" thickBot="1" x14ac:dyDescent="0.3">
      <c r="A194" s="181">
        <v>43602</v>
      </c>
      <c r="B194" s="294">
        <v>0.33333333333333331</v>
      </c>
      <c r="C194" s="294">
        <v>0.58333333333333337</v>
      </c>
      <c r="D194" s="182">
        <f t="shared" si="28"/>
        <v>6</v>
      </c>
      <c r="E194" s="295">
        <v>0</v>
      </c>
      <c r="F194" s="295">
        <v>30</v>
      </c>
      <c r="G194" s="295">
        <v>0</v>
      </c>
      <c r="H194" s="295">
        <v>12</v>
      </c>
      <c r="I194" s="370">
        <f t="shared" si="23"/>
        <v>318</v>
      </c>
      <c r="J194" s="297"/>
      <c r="K194" s="183">
        <f t="shared" si="22"/>
        <v>1</v>
      </c>
      <c r="L194" s="184">
        <f t="shared" si="24"/>
        <v>5.3</v>
      </c>
      <c r="M194" s="298"/>
      <c r="N194" s="185"/>
    </row>
    <row r="195" spans="1:14" ht="16.5" customHeight="1" x14ac:dyDescent="0.25">
      <c r="A195" s="186">
        <v>43605</v>
      </c>
      <c r="B195" s="318">
        <v>0.33333333333333331</v>
      </c>
      <c r="C195" s="318">
        <v>0.58333333333333337</v>
      </c>
      <c r="D195" s="177">
        <f t="shared" si="28"/>
        <v>6</v>
      </c>
      <c r="E195" s="320">
        <v>0</v>
      </c>
      <c r="F195" s="320">
        <v>30</v>
      </c>
      <c r="G195" s="320">
        <v>0</v>
      </c>
      <c r="H195" s="320">
        <v>12</v>
      </c>
      <c r="I195" s="369">
        <f t="shared" si="23"/>
        <v>318</v>
      </c>
      <c r="J195" s="378"/>
      <c r="K195" s="187">
        <f t="shared" si="22"/>
        <v>1</v>
      </c>
      <c r="L195" s="188">
        <f t="shared" si="24"/>
        <v>5.3</v>
      </c>
      <c r="M195" s="322"/>
      <c r="N195" s="189"/>
    </row>
    <row r="196" spans="1:14" ht="16.5" customHeight="1" x14ac:dyDescent="0.25">
      <c r="A196" s="176">
        <v>43606</v>
      </c>
      <c r="B196" s="289">
        <v>0.33333333333333331</v>
      </c>
      <c r="C196" s="289">
        <v>0.58333333333333337</v>
      </c>
      <c r="D196" s="177">
        <f t="shared" si="28"/>
        <v>6</v>
      </c>
      <c r="E196" s="290">
        <v>0</v>
      </c>
      <c r="F196" s="290">
        <v>30</v>
      </c>
      <c r="G196" s="290">
        <v>0</v>
      </c>
      <c r="H196" s="290">
        <v>12</v>
      </c>
      <c r="I196" s="369">
        <f t="shared" si="23"/>
        <v>318</v>
      </c>
      <c r="J196" s="292"/>
      <c r="K196" s="178">
        <f t="shared" si="22"/>
        <v>1</v>
      </c>
      <c r="L196" s="179">
        <f t="shared" si="24"/>
        <v>5.3</v>
      </c>
      <c r="M196" s="293"/>
      <c r="N196" s="180"/>
    </row>
    <row r="197" spans="1:14" ht="16.5" customHeight="1" x14ac:dyDescent="0.25">
      <c r="A197" s="176">
        <v>43607</v>
      </c>
      <c r="B197" s="289">
        <v>0.33333333333333331</v>
      </c>
      <c r="C197" s="289">
        <v>0.58333333333333337</v>
      </c>
      <c r="D197" s="177">
        <f t="shared" si="28"/>
        <v>6</v>
      </c>
      <c r="E197" s="290">
        <v>0</v>
      </c>
      <c r="F197" s="290">
        <v>30</v>
      </c>
      <c r="G197" s="290">
        <v>0</v>
      </c>
      <c r="H197" s="290">
        <v>12</v>
      </c>
      <c r="I197" s="369">
        <f t="shared" si="23"/>
        <v>318</v>
      </c>
      <c r="J197" s="292"/>
      <c r="K197" s="178">
        <f t="shared" si="22"/>
        <v>1</v>
      </c>
      <c r="L197" s="179">
        <f t="shared" si="24"/>
        <v>5.3</v>
      </c>
      <c r="M197" s="293"/>
      <c r="N197" s="180"/>
    </row>
    <row r="198" spans="1:14" ht="16.5" customHeight="1" x14ac:dyDescent="0.25">
      <c r="A198" s="176">
        <v>43608</v>
      </c>
      <c r="B198" s="289">
        <v>0.33333333333333331</v>
      </c>
      <c r="C198" s="289">
        <v>0.58333333333333337</v>
      </c>
      <c r="D198" s="177">
        <f t="shared" si="28"/>
        <v>6</v>
      </c>
      <c r="E198" s="290">
        <v>0</v>
      </c>
      <c r="F198" s="290">
        <v>30</v>
      </c>
      <c r="G198" s="290">
        <v>0</v>
      </c>
      <c r="H198" s="290">
        <v>12</v>
      </c>
      <c r="I198" s="369">
        <f t="shared" si="23"/>
        <v>318</v>
      </c>
      <c r="J198" s="292"/>
      <c r="K198" s="178">
        <f t="shared" si="22"/>
        <v>1</v>
      </c>
      <c r="L198" s="179">
        <f t="shared" si="24"/>
        <v>5.3</v>
      </c>
      <c r="M198" s="293"/>
      <c r="N198" s="180"/>
    </row>
    <row r="199" spans="1:14" ht="16.5" customHeight="1" thickBot="1" x14ac:dyDescent="0.3">
      <c r="A199" s="181">
        <v>43609</v>
      </c>
      <c r="B199" s="294">
        <v>0.33333333333333331</v>
      </c>
      <c r="C199" s="294">
        <v>0.58333333333333337</v>
      </c>
      <c r="D199" s="182">
        <f t="shared" si="28"/>
        <v>6</v>
      </c>
      <c r="E199" s="295">
        <v>0</v>
      </c>
      <c r="F199" s="295">
        <v>30</v>
      </c>
      <c r="G199" s="295">
        <v>0</v>
      </c>
      <c r="H199" s="295">
        <v>12</v>
      </c>
      <c r="I199" s="370">
        <f t="shared" si="23"/>
        <v>318</v>
      </c>
      <c r="J199" s="297"/>
      <c r="K199" s="183">
        <f t="shared" si="22"/>
        <v>1</v>
      </c>
      <c r="L199" s="184">
        <f t="shared" si="24"/>
        <v>5.3</v>
      </c>
      <c r="M199" s="298"/>
      <c r="N199" s="185"/>
    </row>
    <row r="200" spans="1:14" s="205" customFormat="1" ht="16.5" customHeight="1" x14ac:dyDescent="0.25">
      <c r="A200" s="186">
        <v>43612</v>
      </c>
      <c r="B200" s="194" t="s">
        <v>10</v>
      </c>
      <c r="C200" s="195"/>
      <c r="D200" s="196"/>
      <c r="E200" s="228"/>
      <c r="F200" s="228"/>
      <c r="G200" s="228"/>
      <c r="H200" s="228"/>
      <c r="I200" s="233"/>
      <c r="J200" s="215" t="s">
        <v>70</v>
      </c>
      <c r="K200" s="187">
        <f t="shared" si="22"/>
        <v>0</v>
      </c>
      <c r="L200" s="188">
        <f t="shared" si="24"/>
        <v>0</v>
      </c>
      <c r="M200" s="220"/>
      <c r="N200" s="189"/>
    </row>
    <row r="201" spans="1:14" ht="16.5" customHeight="1" x14ac:dyDescent="0.25">
      <c r="A201" s="176">
        <v>43613</v>
      </c>
      <c r="B201" s="289">
        <v>0.33333333333333331</v>
      </c>
      <c r="C201" s="289">
        <v>0.58333333333333337</v>
      </c>
      <c r="D201" s="177">
        <f t="shared" si="28"/>
        <v>6</v>
      </c>
      <c r="E201" s="290">
        <v>0</v>
      </c>
      <c r="F201" s="290">
        <v>30</v>
      </c>
      <c r="G201" s="290">
        <v>0</v>
      </c>
      <c r="H201" s="290">
        <v>12</v>
      </c>
      <c r="I201" s="369">
        <f t="shared" ref="I201:I222" si="29">MAX((D201*60)-H201-F201-E201-G201,0)</f>
        <v>318</v>
      </c>
      <c r="J201" s="292"/>
      <c r="K201" s="178">
        <f t="shared" si="22"/>
        <v>1</v>
      </c>
      <c r="L201" s="179">
        <f t="shared" si="24"/>
        <v>5.3</v>
      </c>
      <c r="M201" s="293"/>
      <c r="N201" s="180"/>
    </row>
    <row r="202" spans="1:14" ht="16.5" customHeight="1" x14ac:dyDescent="0.25">
      <c r="A202" s="176">
        <v>43614</v>
      </c>
      <c r="B202" s="289">
        <v>0.33333333333333331</v>
      </c>
      <c r="C202" s="289">
        <v>0.58333333333333337</v>
      </c>
      <c r="D202" s="177">
        <f t="shared" si="28"/>
        <v>6</v>
      </c>
      <c r="E202" s="290">
        <v>0</v>
      </c>
      <c r="F202" s="290">
        <v>30</v>
      </c>
      <c r="G202" s="290">
        <v>0</v>
      </c>
      <c r="H202" s="290">
        <v>12</v>
      </c>
      <c r="I202" s="369">
        <f t="shared" si="29"/>
        <v>318</v>
      </c>
      <c r="J202" s="292"/>
      <c r="K202" s="178">
        <f t="shared" ref="K202:K224" si="30">IF(I202+M202&gt;0,1,0)</f>
        <v>1</v>
      </c>
      <c r="L202" s="179">
        <f t="shared" si="24"/>
        <v>5.3</v>
      </c>
      <c r="M202" s="293"/>
      <c r="N202" s="180"/>
    </row>
    <row r="203" spans="1:14" ht="16.5" customHeight="1" x14ac:dyDescent="0.25">
      <c r="A203" s="176">
        <v>43615</v>
      </c>
      <c r="B203" s="289">
        <v>0.33333333333333331</v>
      </c>
      <c r="C203" s="289">
        <v>0.58333333333333337</v>
      </c>
      <c r="D203" s="177">
        <f t="shared" si="28"/>
        <v>6</v>
      </c>
      <c r="E203" s="290">
        <v>0</v>
      </c>
      <c r="F203" s="290">
        <v>30</v>
      </c>
      <c r="G203" s="290">
        <v>0</v>
      </c>
      <c r="H203" s="290">
        <v>12</v>
      </c>
      <c r="I203" s="369">
        <f t="shared" si="29"/>
        <v>318</v>
      </c>
      <c r="J203" s="292"/>
      <c r="K203" s="178">
        <f t="shared" si="30"/>
        <v>1</v>
      </c>
      <c r="L203" s="179">
        <f t="shared" si="24"/>
        <v>5.3</v>
      </c>
      <c r="M203" s="293"/>
      <c r="N203" s="180"/>
    </row>
    <row r="204" spans="1:14" ht="16.5" customHeight="1" thickBot="1" x14ac:dyDescent="0.3">
      <c r="A204" s="181">
        <v>43616</v>
      </c>
      <c r="B204" s="294">
        <v>0.33333333333333331</v>
      </c>
      <c r="C204" s="294">
        <v>0.58333333333333337</v>
      </c>
      <c r="D204" s="182">
        <f t="shared" si="28"/>
        <v>6</v>
      </c>
      <c r="E204" s="295">
        <v>0</v>
      </c>
      <c r="F204" s="295">
        <v>30</v>
      </c>
      <c r="G204" s="295">
        <v>0</v>
      </c>
      <c r="H204" s="295">
        <v>12</v>
      </c>
      <c r="I204" s="370">
        <f t="shared" si="29"/>
        <v>318</v>
      </c>
      <c r="J204" s="297"/>
      <c r="K204" s="183">
        <f t="shared" si="30"/>
        <v>1</v>
      </c>
      <c r="L204" s="184">
        <f t="shared" si="24"/>
        <v>5.3</v>
      </c>
      <c r="M204" s="298"/>
      <c r="N204" s="185"/>
    </row>
    <row r="205" spans="1:14" ht="16.5" customHeight="1" x14ac:dyDescent="0.25">
      <c r="A205" s="84">
        <v>43619</v>
      </c>
      <c r="B205" s="307">
        <v>0.33333333333333331</v>
      </c>
      <c r="C205" s="307">
        <v>0.58333333333333337</v>
      </c>
      <c r="D205" s="197">
        <f t="shared" si="28"/>
        <v>6</v>
      </c>
      <c r="E205" s="310">
        <v>0</v>
      </c>
      <c r="F205" s="310">
        <v>30</v>
      </c>
      <c r="G205" s="310">
        <v>0</v>
      </c>
      <c r="H205" s="310">
        <v>12</v>
      </c>
      <c r="I205" s="371">
        <f t="shared" si="29"/>
        <v>318</v>
      </c>
      <c r="J205" s="312"/>
      <c r="K205" s="85">
        <f t="shared" si="30"/>
        <v>1</v>
      </c>
      <c r="L205" s="86">
        <f t="shared" si="24"/>
        <v>5.3</v>
      </c>
      <c r="M205" s="313"/>
      <c r="N205" s="87"/>
    </row>
    <row r="206" spans="1:14" ht="16.5" customHeight="1" x14ac:dyDescent="0.25">
      <c r="A206" s="74">
        <v>43620</v>
      </c>
      <c r="B206" s="289">
        <v>0.33333333333333331</v>
      </c>
      <c r="C206" s="289">
        <v>0.58333333333333337</v>
      </c>
      <c r="D206" s="198">
        <f t="shared" si="28"/>
        <v>6</v>
      </c>
      <c r="E206" s="290">
        <v>0</v>
      </c>
      <c r="F206" s="290">
        <v>30</v>
      </c>
      <c r="G206" s="290">
        <v>0</v>
      </c>
      <c r="H206" s="290">
        <v>12</v>
      </c>
      <c r="I206" s="372">
        <f t="shared" si="29"/>
        <v>318</v>
      </c>
      <c r="J206" s="292"/>
      <c r="K206" s="76">
        <f t="shared" si="30"/>
        <v>1</v>
      </c>
      <c r="L206" s="77">
        <f t="shared" ref="L206:L222" si="31">I206/60</f>
        <v>5.3</v>
      </c>
      <c r="M206" s="293"/>
      <c r="N206" s="78"/>
    </row>
    <row r="207" spans="1:14" ht="16.5" customHeight="1" x14ac:dyDescent="0.25">
      <c r="A207" s="74">
        <v>43621</v>
      </c>
      <c r="B207" s="289">
        <v>0.33333333333333331</v>
      </c>
      <c r="C207" s="289">
        <v>0.58333333333333337</v>
      </c>
      <c r="D207" s="198">
        <f t="shared" si="28"/>
        <v>6</v>
      </c>
      <c r="E207" s="290">
        <v>0</v>
      </c>
      <c r="F207" s="290">
        <v>30</v>
      </c>
      <c r="G207" s="290">
        <v>0</v>
      </c>
      <c r="H207" s="290">
        <v>12</v>
      </c>
      <c r="I207" s="372">
        <f t="shared" si="29"/>
        <v>318</v>
      </c>
      <c r="J207" s="292"/>
      <c r="K207" s="76">
        <f t="shared" si="30"/>
        <v>1</v>
      </c>
      <c r="L207" s="77">
        <f t="shared" si="31"/>
        <v>5.3</v>
      </c>
      <c r="M207" s="293"/>
      <c r="N207" s="78"/>
    </row>
    <row r="208" spans="1:14" ht="16.5" customHeight="1" x14ac:dyDescent="0.25">
      <c r="A208" s="74">
        <v>43622</v>
      </c>
      <c r="B208" s="289">
        <v>0.33333333333333331</v>
      </c>
      <c r="C208" s="289">
        <v>0.58333333333333337</v>
      </c>
      <c r="D208" s="198">
        <f t="shared" si="28"/>
        <v>6</v>
      </c>
      <c r="E208" s="290">
        <v>0</v>
      </c>
      <c r="F208" s="290">
        <v>30</v>
      </c>
      <c r="G208" s="290">
        <v>0</v>
      </c>
      <c r="H208" s="290">
        <v>12</v>
      </c>
      <c r="I208" s="372">
        <f t="shared" si="29"/>
        <v>318</v>
      </c>
      <c r="J208" s="292"/>
      <c r="K208" s="76">
        <f t="shared" si="30"/>
        <v>1</v>
      </c>
      <c r="L208" s="77">
        <f t="shared" si="31"/>
        <v>5.3</v>
      </c>
      <c r="M208" s="293"/>
      <c r="N208" s="78"/>
    </row>
    <row r="209" spans="1:14" ht="16.5" customHeight="1" thickBot="1" x14ac:dyDescent="0.3">
      <c r="A209" s="79">
        <v>43623</v>
      </c>
      <c r="B209" s="294">
        <v>0.33333333333333331</v>
      </c>
      <c r="C209" s="294">
        <v>0.58333333333333337</v>
      </c>
      <c r="D209" s="80">
        <f t="shared" si="28"/>
        <v>6</v>
      </c>
      <c r="E209" s="295">
        <v>0</v>
      </c>
      <c r="F209" s="295">
        <v>30</v>
      </c>
      <c r="G209" s="295">
        <v>0</v>
      </c>
      <c r="H209" s="295">
        <v>12</v>
      </c>
      <c r="I209" s="305">
        <f t="shared" si="29"/>
        <v>318</v>
      </c>
      <c r="J209" s="297"/>
      <c r="K209" s="81">
        <f t="shared" si="30"/>
        <v>1</v>
      </c>
      <c r="L209" s="82">
        <f t="shared" si="31"/>
        <v>5.3</v>
      </c>
      <c r="M209" s="298"/>
      <c r="N209" s="83"/>
    </row>
    <row r="210" spans="1:14" ht="16.5" customHeight="1" x14ac:dyDescent="0.25">
      <c r="A210" s="84">
        <v>43626</v>
      </c>
      <c r="B210" s="307">
        <v>0.33333333333333331</v>
      </c>
      <c r="C210" s="307">
        <v>0.58333333333333337</v>
      </c>
      <c r="D210" s="197">
        <f t="shared" si="28"/>
        <v>6</v>
      </c>
      <c r="E210" s="310">
        <v>0</v>
      </c>
      <c r="F210" s="310">
        <v>30</v>
      </c>
      <c r="G210" s="310">
        <v>0</v>
      </c>
      <c r="H210" s="310">
        <v>12</v>
      </c>
      <c r="I210" s="371">
        <f t="shared" si="29"/>
        <v>318</v>
      </c>
      <c r="J210" s="312"/>
      <c r="K210" s="85">
        <f t="shared" si="30"/>
        <v>1</v>
      </c>
      <c r="L210" s="86">
        <f t="shared" si="31"/>
        <v>5.3</v>
      </c>
      <c r="M210" s="313"/>
      <c r="N210" s="87"/>
    </row>
    <row r="211" spans="1:14" ht="16.5" customHeight="1" x14ac:dyDescent="0.25">
      <c r="A211" s="74">
        <v>43627</v>
      </c>
      <c r="B211" s="289">
        <v>0.33333333333333331</v>
      </c>
      <c r="C211" s="289">
        <v>0.58333333333333337</v>
      </c>
      <c r="D211" s="198">
        <f t="shared" si="28"/>
        <v>6</v>
      </c>
      <c r="E211" s="290">
        <v>0</v>
      </c>
      <c r="F211" s="290">
        <v>30</v>
      </c>
      <c r="G211" s="290">
        <v>0</v>
      </c>
      <c r="H211" s="290">
        <v>12</v>
      </c>
      <c r="I211" s="372">
        <f t="shared" si="29"/>
        <v>318</v>
      </c>
      <c r="J211" s="292"/>
      <c r="K211" s="76">
        <f t="shared" si="30"/>
        <v>1</v>
      </c>
      <c r="L211" s="77">
        <f t="shared" si="31"/>
        <v>5.3</v>
      </c>
      <c r="M211" s="293"/>
      <c r="N211" s="78"/>
    </row>
    <row r="212" spans="1:14" ht="16.5" customHeight="1" x14ac:dyDescent="0.25">
      <c r="A212" s="74">
        <v>43628</v>
      </c>
      <c r="B212" s="289">
        <v>0.33333333333333331</v>
      </c>
      <c r="C212" s="289">
        <v>0.58333333333333337</v>
      </c>
      <c r="D212" s="198">
        <f t="shared" si="28"/>
        <v>6</v>
      </c>
      <c r="E212" s="290">
        <v>0</v>
      </c>
      <c r="F212" s="290">
        <v>30</v>
      </c>
      <c r="G212" s="290">
        <v>0</v>
      </c>
      <c r="H212" s="290">
        <v>12</v>
      </c>
      <c r="I212" s="372">
        <f t="shared" si="29"/>
        <v>318</v>
      </c>
      <c r="J212" s="292"/>
      <c r="K212" s="76">
        <f t="shared" si="30"/>
        <v>1</v>
      </c>
      <c r="L212" s="77">
        <f t="shared" si="31"/>
        <v>5.3</v>
      </c>
      <c r="M212" s="293"/>
      <c r="N212" s="78"/>
    </row>
    <row r="213" spans="1:14" ht="16.5" customHeight="1" x14ac:dyDescent="0.25">
      <c r="A213" s="74">
        <v>43629</v>
      </c>
      <c r="B213" s="289">
        <v>0.33333333333333331</v>
      </c>
      <c r="C213" s="289">
        <v>0.58333333333333337</v>
      </c>
      <c r="D213" s="198">
        <f t="shared" si="28"/>
        <v>6</v>
      </c>
      <c r="E213" s="290">
        <v>0</v>
      </c>
      <c r="F213" s="290">
        <v>30</v>
      </c>
      <c r="G213" s="290">
        <v>0</v>
      </c>
      <c r="H213" s="290">
        <v>12</v>
      </c>
      <c r="I213" s="372">
        <f t="shared" si="29"/>
        <v>318</v>
      </c>
      <c r="J213" s="292"/>
      <c r="K213" s="76">
        <f t="shared" si="30"/>
        <v>1</v>
      </c>
      <c r="L213" s="77">
        <f t="shared" si="31"/>
        <v>5.3</v>
      </c>
      <c r="M213" s="293"/>
      <c r="N213" s="78"/>
    </row>
    <row r="214" spans="1:14" ht="16.5" customHeight="1" thickBot="1" x14ac:dyDescent="0.3">
      <c r="A214" s="79">
        <v>43630</v>
      </c>
      <c r="B214" s="294">
        <v>0.33333333333333331</v>
      </c>
      <c r="C214" s="294">
        <v>0.58333333333333337</v>
      </c>
      <c r="D214" s="80">
        <f t="shared" si="28"/>
        <v>6</v>
      </c>
      <c r="E214" s="295">
        <v>0</v>
      </c>
      <c r="F214" s="295">
        <v>30</v>
      </c>
      <c r="G214" s="295">
        <v>0</v>
      </c>
      <c r="H214" s="295">
        <v>12</v>
      </c>
      <c r="I214" s="305">
        <f t="shared" si="29"/>
        <v>318</v>
      </c>
      <c r="J214" s="297"/>
      <c r="K214" s="81">
        <f t="shared" si="30"/>
        <v>1</v>
      </c>
      <c r="L214" s="82">
        <f t="shared" si="31"/>
        <v>5.3</v>
      </c>
      <c r="M214" s="298"/>
      <c r="N214" s="83"/>
    </row>
    <row r="215" spans="1:14" ht="16.5" customHeight="1" x14ac:dyDescent="0.25">
      <c r="A215" s="84">
        <v>43633</v>
      </c>
      <c r="B215" s="307">
        <v>0.33333333333333331</v>
      </c>
      <c r="C215" s="307">
        <v>0.58333333333333337</v>
      </c>
      <c r="D215" s="197">
        <f t="shared" si="28"/>
        <v>6</v>
      </c>
      <c r="E215" s="310">
        <v>0</v>
      </c>
      <c r="F215" s="310">
        <v>30</v>
      </c>
      <c r="G215" s="310">
        <v>0</v>
      </c>
      <c r="H215" s="310">
        <v>12</v>
      </c>
      <c r="I215" s="371">
        <f t="shared" si="29"/>
        <v>318</v>
      </c>
      <c r="J215" s="312"/>
      <c r="K215" s="85">
        <f t="shared" si="30"/>
        <v>1</v>
      </c>
      <c r="L215" s="86">
        <f t="shared" si="31"/>
        <v>5.3</v>
      </c>
      <c r="M215" s="313"/>
      <c r="N215" s="87"/>
    </row>
    <row r="216" spans="1:14" ht="16.5" customHeight="1" x14ac:dyDescent="0.25">
      <c r="A216" s="74">
        <v>43634</v>
      </c>
      <c r="B216" s="289">
        <v>0.33333333333333331</v>
      </c>
      <c r="C216" s="289">
        <v>0.58333333333333337</v>
      </c>
      <c r="D216" s="198">
        <f t="shared" si="28"/>
        <v>6</v>
      </c>
      <c r="E216" s="290">
        <v>0</v>
      </c>
      <c r="F216" s="290">
        <v>0</v>
      </c>
      <c r="G216" s="290">
        <v>0</v>
      </c>
      <c r="H216" s="290">
        <v>0</v>
      </c>
      <c r="I216" s="372">
        <f t="shared" si="29"/>
        <v>360</v>
      </c>
      <c r="J216" s="292" t="s">
        <v>9</v>
      </c>
      <c r="K216" s="76">
        <f t="shared" si="30"/>
        <v>1</v>
      </c>
      <c r="L216" s="77">
        <f t="shared" si="31"/>
        <v>6</v>
      </c>
      <c r="M216" s="293"/>
      <c r="N216" s="78" t="s">
        <v>27</v>
      </c>
    </row>
    <row r="217" spans="1:14" ht="16.5" customHeight="1" x14ac:dyDescent="0.25">
      <c r="A217" s="74">
        <v>43635</v>
      </c>
      <c r="B217" s="289">
        <v>0.33333333333333331</v>
      </c>
      <c r="C217" s="289">
        <v>0.58333333333333337</v>
      </c>
      <c r="D217" s="198">
        <f t="shared" si="28"/>
        <v>6</v>
      </c>
      <c r="E217" s="290">
        <v>0</v>
      </c>
      <c r="F217" s="290">
        <v>0</v>
      </c>
      <c r="G217" s="290">
        <v>0</v>
      </c>
      <c r="H217" s="290">
        <v>0</v>
      </c>
      <c r="I217" s="372">
        <f t="shared" si="29"/>
        <v>360</v>
      </c>
      <c r="J217" s="292" t="s">
        <v>9</v>
      </c>
      <c r="K217" s="76">
        <f t="shared" si="30"/>
        <v>1</v>
      </c>
      <c r="L217" s="77">
        <f t="shared" si="31"/>
        <v>6</v>
      </c>
      <c r="M217" s="293"/>
      <c r="N217" s="78" t="s">
        <v>27</v>
      </c>
    </row>
    <row r="218" spans="1:14" ht="16.5" customHeight="1" x14ac:dyDescent="0.25">
      <c r="A218" s="74">
        <v>43636</v>
      </c>
      <c r="B218" s="289">
        <v>0.33333333333333331</v>
      </c>
      <c r="C218" s="289">
        <v>0.58333333333333337</v>
      </c>
      <c r="D218" s="198">
        <f t="shared" si="28"/>
        <v>6</v>
      </c>
      <c r="E218" s="290">
        <v>0</v>
      </c>
      <c r="F218" s="290">
        <v>0</v>
      </c>
      <c r="G218" s="290">
        <v>0</v>
      </c>
      <c r="H218" s="290">
        <v>0</v>
      </c>
      <c r="I218" s="372">
        <f t="shared" si="29"/>
        <v>360</v>
      </c>
      <c r="J218" s="292" t="s">
        <v>9</v>
      </c>
      <c r="K218" s="76">
        <f t="shared" si="30"/>
        <v>1</v>
      </c>
      <c r="L218" s="77">
        <f t="shared" si="31"/>
        <v>6</v>
      </c>
      <c r="M218" s="293"/>
      <c r="N218" s="78" t="s">
        <v>27</v>
      </c>
    </row>
    <row r="219" spans="1:14" ht="16.5" customHeight="1" thickBot="1" x14ac:dyDescent="0.3">
      <c r="A219" s="79">
        <v>43637</v>
      </c>
      <c r="B219" s="294">
        <v>0.33333333333333331</v>
      </c>
      <c r="C219" s="294">
        <v>0.58333333333333337</v>
      </c>
      <c r="D219" s="80">
        <f t="shared" si="28"/>
        <v>6</v>
      </c>
      <c r="E219" s="295">
        <v>0</v>
      </c>
      <c r="F219" s="295">
        <v>0</v>
      </c>
      <c r="G219" s="295">
        <v>0</v>
      </c>
      <c r="H219" s="295">
        <v>0</v>
      </c>
      <c r="I219" s="305">
        <f t="shared" si="29"/>
        <v>360</v>
      </c>
      <c r="J219" s="297" t="s">
        <v>9</v>
      </c>
      <c r="K219" s="81">
        <f t="shared" si="30"/>
        <v>1</v>
      </c>
      <c r="L219" s="82">
        <f t="shared" si="31"/>
        <v>6</v>
      </c>
      <c r="M219" s="298"/>
      <c r="N219" s="83" t="s">
        <v>27</v>
      </c>
    </row>
    <row r="220" spans="1:14" ht="16.5" customHeight="1" x14ac:dyDescent="0.25">
      <c r="A220" s="88">
        <v>43640</v>
      </c>
      <c r="B220" s="289">
        <v>0.33333333333333331</v>
      </c>
      <c r="C220" s="307">
        <v>0.58333333333333337</v>
      </c>
      <c r="D220" s="197">
        <f t="shared" si="28"/>
        <v>6</v>
      </c>
      <c r="E220" s="290">
        <v>0</v>
      </c>
      <c r="F220" s="290">
        <v>0</v>
      </c>
      <c r="G220" s="290">
        <v>0</v>
      </c>
      <c r="H220" s="290">
        <v>0</v>
      </c>
      <c r="I220" s="371">
        <f t="shared" si="29"/>
        <v>360</v>
      </c>
      <c r="J220" s="292" t="s">
        <v>9</v>
      </c>
      <c r="K220" s="93">
        <f t="shared" si="30"/>
        <v>1</v>
      </c>
      <c r="L220" s="94">
        <f t="shared" si="31"/>
        <v>6</v>
      </c>
      <c r="M220" s="293"/>
      <c r="N220" s="95" t="s">
        <v>27</v>
      </c>
    </row>
    <row r="221" spans="1:14" ht="16.5" customHeight="1" x14ac:dyDescent="0.25">
      <c r="A221" s="74">
        <v>43641</v>
      </c>
      <c r="B221" s="289">
        <v>0.33333333333333331</v>
      </c>
      <c r="C221" s="289">
        <v>0.58333333333333337</v>
      </c>
      <c r="D221" s="198">
        <f t="shared" si="28"/>
        <v>6</v>
      </c>
      <c r="E221" s="290">
        <v>0</v>
      </c>
      <c r="F221" s="290">
        <v>0</v>
      </c>
      <c r="G221" s="290">
        <v>0</v>
      </c>
      <c r="H221" s="290">
        <v>0</v>
      </c>
      <c r="I221" s="372">
        <f t="shared" si="29"/>
        <v>360</v>
      </c>
      <c r="J221" s="292" t="s">
        <v>9</v>
      </c>
      <c r="K221" s="76">
        <f t="shared" si="30"/>
        <v>1</v>
      </c>
      <c r="L221" s="77">
        <f t="shared" si="31"/>
        <v>6</v>
      </c>
      <c r="M221" s="293"/>
      <c r="N221" s="78" t="s">
        <v>27</v>
      </c>
    </row>
    <row r="222" spans="1:14" ht="16.5" customHeight="1" x14ac:dyDescent="0.25">
      <c r="A222" s="74">
        <v>43642</v>
      </c>
      <c r="B222" s="289"/>
      <c r="C222" s="289"/>
      <c r="D222" s="198">
        <f t="shared" si="28"/>
        <v>0</v>
      </c>
      <c r="E222" s="290"/>
      <c r="F222" s="290"/>
      <c r="G222" s="290"/>
      <c r="H222" s="290"/>
      <c r="I222" s="372">
        <f t="shared" si="29"/>
        <v>0</v>
      </c>
      <c r="J222" s="292" t="s">
        <v>19</v>
      </c>
      <c r="K222" s="76">
        <f t="shared" si="30"/>
        <v>0</v>
      </c>
      <c r="L222" s="77">
        <f t="shared" si="31"/>
        <v>0</v>
      </c>
      <c r="M222" s="293"/>
      <c r="N222" s="78" t="s">
        <v>13</v>
      </c>
    </row>
    <row r="223" spans="1:14" s="205" customFormat="1" ht="16.5" customHeight="1" x14ac:dyDescent="0.25">
      <c r="A223" s="74">
        <v>43643</v>
      </c>
      <c r="B223" s="89" t="s">
        <v>28</v>
      </c>
      <c r="C223" s="90"/>
      <c r="D223" s="204"/>
      <c r="E223" s="225"/>
      <c r="F223" s="225"/>
      <c r="G223" s="225"/>
      <c r="H223" s="225"/>
      <c r="I223" s="92"/>
      <c r="J223" s="212"/>
      <c r="K223" s="76">
        <f t="shared" si="30"/>
        <v>0</v>
      </c>
      <c r="L223" s="77">
        <v>0</v>
      </c>
      <c r="M223" s="225"/>
      <c r="N223" s="78" t="s">
        <v>26</v>
      </c>
    </row>
    <row r="224" spans="1:14" s="205" customFormat="1" ht="16.5" customHeight="1" x14ac:dyDescent="0.25">
      <c r="A224" s="74">
        <v>43644</v>
      </c>
      <c r="B224" s="89" t="s">
        <v>28</v>
      </c>
      <c r="C224" s="90"/>
      <c r="D224" s="204"/>
      <c r="E224" s="225"/>
      <c r="F224" s="225"/>
      <c r="G224" s="225"/>
      <c r="H224" s="225"/>
      <c r="I224" s="92"/>
      <c r="J224" s="212"/>
      <c r="K224" s="76">
        <f t="shared" si="30"/>
        <v>0</v>
      </c>
      <c r="L224" s="77">
        <v>0</v>
      </c>
      <c r="M224" s="225"/>
      <c r="N224" s="78"/>
    </row>
    <row r="226" spans="1:12" ht="16.5" customHeight="1" x14ac:dyDescent="0.25">
      <c r="A226" s="4"/>
      <c r="C226" s="1"/>
      <c r="D226" s="202"/>
      <c r="E226" s="200"/>
      <c r="F226" s="200"/>
      <c r="G226" s="200"/>
      <c r="H226" s="200"/>
      <c r="I226" s="2"/>
    </row>
    <row r="227" spans="1:12" ht="16.5" customHeight="1" x14ac:dyDescent="0.25">
      <c r="A227" s="4"/>
      <c r="I227" s="6"/>
      <c r="L227" s="7"/>
    </row>
    <row r="228" spans="1:12" ht="16.5" customHeight="1" x14ac:dyDescent="0.25">
      <c r="A228" s="4"/>
    </row>
  </sheetData>
  <sheetProtection algorithmName="SHA-512" hashValue="DvUibo4gx+1Nl3WSijcJOEfSFdEU74VZ7sstuKqjaBRtgkaJh5UdEUMbp+FE2z1nZF/OQ/QhG/7cqfW4Sx3ZFQ==" saltValue="iYy7dQ1hSwEerLwh51ZVNQ==" spinCount="100000" sheet="1" objects="1" scenarios="1" selectLockedCells="1"/>
  <conditionalFormatting sqref="K6">
    <cfRule type="cellIs" dxfId="5" priority="5" operator="lessThan">
      <formula>180</formula>
    </cfRule>
    <cfRule type="cellIs" dxfId="4" priority="6" operator="greaterThanOrEqual">
      <formula>180</formula>
    </cfRule>
  </conditionalFormatting>
  <conditionalFormatting sqref="L6">
    <cfRule type="cellIs" dxfId="3" priority="3" operator="lessThan">
      <formula>$D$6</formula>
    </cfRule>
    <cfRule type="cellIs" dxfId="2" priority="4" operator="greaterThanOrEqual">
      <formula>$D$6</formula>
    </cfRule>
  </conditionalFormatting>
  <conditionalFormatting sqref="M6">
    <cfRule type="cellIs" dxfId="1" priority="1" operator="greaterThan">
      <formula>$G$6</formula>
    </cfRule>
    <cfRule type="cellIs" dxfId="0" priority="2" operator="lessThanOrEqual">
      <formula>$G$6</formula>
    </cfRule>
  </conditionalFormatting>
  <dataValidations count="1">
    <dataValidation type="list" allowBlank="1" showInputMessage="1" showErrorMessage="1" errorTitle="Incorrect Grade" error="Please use the drop-down arrow to enter either K-6, 7-12, or Half-K.  " sqref="B6" xr:uid="{00000000-0002-0000-0A00-000000000000}">
      <formula1>"K-6,7-12,Half-K"</formula1>
    </dataValidation>
  </dataValidations>
  <pageMargins left="0.7" right="0.7" top="0.75" bottom="0.75" header="0.3" footer="0.3"/>
  <pageSetup scale="74"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2019-20 Blank Worksheet</vt:lpstr>
      <vt:lpstr>2018-19 Blank Worksheet</vt:lpstr>
      <vt:lpstr>JSHS 7 HR+ Schedule</vt:lpstr>
      <vt:lpstr>Elem 7 hour Schedule</vt:lpstr>
      <vt:lpstr>JSHS 6 Hr Schedule - 40m lunch</vt:lpstr>
      <vt:lpstr>ES 6Hr Schedule</vt:lpstr>
      <vt:lpstr>JSHS 6 Hr Schedule - 30m lunch</vt:lpstr>
      <vt:lpstr>JSHS 6 Hr Schedule - 30m and 5p</vt:lpstr>
      <vt:lpstr>JSHS 6 hr 30m lunch 5pd no feb </vt:lpstr>
      <vt:lpstr>'2018-19 Blank Worksheet'!Print_Area</vt:lpstr>
      <vt:lpstr>'2019-20 Blank Worksheet'!Print_Area</vt:lpstr>
      <vt:lpstr>'Elem 7 hour Schedule'!Print_Area</vt:lpstr>
      <vt:lpstr>'ES 6Hr Schedule'!Print_Area</vt:lpstr>
      <vt:lpstr>'JSHS 6 hr 30m lunch 5pd no feb '!Print_Area</vt:lpstr>
      <vt:lpstr>'JSHS 6 Hr Schedule - 30m and 5p'!Print_Area</vt:lpstr>
      <vt:lpstr>'JSHS 6 Hr Schedule - 30m lunch'!Print_Area</vt:lpstr>
      <vt:lpstr>'JSHS 6 Hr Schedule - 40m lunch'!Print_Area</vt:lpstr>
      <vt:lpstr>'JSHS 7 HR+ Schedule'!Print_Area</vt:lpstr>
      <vt:lpstr>'2018-19 Blank Worksheet'!Print_Titles</vt:lpstr>
      <vt:lpstr>'2019-20 Blank Worksheet'!Print_Titles</vt:lpstr>
      <vt:lpstr>'Elem 7 hour Schedule'!Print_Titles</vt:lpstr>
      <vt:lpstr>'ES 6Hr Schedule'!Print_Titles</vt:lpstr>
      <vt:lpstr>'JSHS 6 hr 30m lunch 5pd no feb '!Print_Titles</vt:lpstr>
      <vt:lpstr>'JSHS 6 Hr Schedule - 30m and 5p'!Print_Titles</vt:lpstr>
      <vt:lpstr>'JSHS 6 Hr Schedule - 30m lunch'!Print_Titles</vt:lpstr>
      <vt:lpstr>'JSHS 6 Hr Schedule - 40m lunch'!Print_Titles</vt:lpstr>
      <vt:lpstr>'JSHS 7 HR+ 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School Year Model Calendar (Version 2.0)</dc:title>
  <dc:creator>Brian Cechnicki</dc:creator>
  <cp:lastModifiedBy>David Duprey</cp:lastModifiedBy>
  <cp:lastPrinted>2018-12-28T16:42:30Z</cp:lastPrinted>
  <dcterms:created xsi:type="dcterms:W3CDTF">2018-04-26T16:42:46Z</dcterms:created>
  <dcterms:modified xsi:type="dcterms:W3CDTF">2019-08-12T18:04:11Z</dcterms:modified>
</cp:coreProperties>
</file>